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Отчет об исполнении бюджета\"/>
    </mc:Choice>
  </mc:AlternateContent>
  <bookViews>
    <workbookView xWindow="-120" yWindow="-120" windowWidth="21840" windowHeight="13140"/>
  </bookViews>
  <sheets>
    <sheet name="Приложение 1" sheetId="5" r:id="rId1"/>
    <sheet name="Приложение 2" sheetId="4" r:id="rId2"/>
    <sheet name="Приложение 3" sheetId="6" r:id="rId3"/>
    <sheet name="Приложение 4" sheetId="7" r:id="rId4"/>
  </sheets>
  <definedNames>
    <definedName name="_xlnm._FilterDatabase" localSheetId="3" hidden="1">'Приложение 4'!$F$1:$F$661</definedName>
  </definedNames>
  <calcPr calcId="162913"/>
</workbook>
</file>

<file path=xl/calcChain.xml><?xml version="1.0" encoding="utf-8"?>
<calcChain xmlns="http://schemas.openxmlformats.org/spreadsheetml/2006/main">
  <c r="G258" i="7" l="1"/>
  <c r="G657" i="7" l="1"/>
  <c r="G656" i="7" s="1"/>
  <c r="G655" i="7" s="1"/>
  <c r="G654" i="7" s="1"/>
  <c r="G653" i="7" s="1"/>
  <c r="G652" i="7" s="1"/>
  <c r="G650" i="7"/>
  <c r="G649" i="7" s="1"/>
  <c r="G648" i="7" s="1"/>
  <c r="G647" i="7" s="1"/>
  <c r="G646" i="7" s="1"/>
  <c r="G644" i="7"/>
  <c r="G642" i="7"/>
  <c r="G630" i="7"/>
  <c r="G629" i="7" s="1"/>
  <c r="G628" i="7" s="1"/>
  <c r="G627" i="7" s="1"/>
  <c r="G623" i="7"/>
  <c r="G622" i="7" s="1"/>
  <c r="G621" i="7" s="1"/>
  <c r="G620" i="7" s="1"/>
  <c r="G616" i="7"/>
  <c r="G615" i="7" s="1"/>
  <c r="G613" i="7"/>
  <c r="G611" i="7"/>
  <c r="G610" i="7" s="1"/>
  <c r="G607" i="7"/>
  <c r="G606" i="7" s="1"/>
  <c r="G605" i="7" s="1"/>
  <c r="G601" i="7"/>
  <c r="G600" i="7" s="1"/>
  <c r="G599" i="7" s="1"/>
  <c r="G598" i="7" s="1"/>
  <c r="G596" i="7"/>
  <c r="G595" i="7" s="1"/>
  <c r="G594" i="7" s="1"/>
  <c r="G593" i="7" s="1"/>
  <c r="G591" i="7"/>
  <c r="G590" i="7" s="1"/>
  <c r="G589" i="7" s="1"/>
  <c r="G588" i="7" s="1"/>
  <c r="G586" i="7"/>
  <c r="G584" i="7"/>
  <c r="G582" i="7"/>
  <c r="G580" i="7"/>
  <c r="G578" i="7"/>
  <c r="G576" i="7"/>
  <c r="G575" i="7" s="1"/>
  <c r="G573" i="7"/>
  <c r="G572" i="7" s="1"/>
  <c r="G570" i="7"/>
  <c r="G569" i="7" s="1"/>
  <c r="G567" i="7"/>
  <c r="G564" i="7"/>
  <c r="G562" i="7"/>
  <c r="G560" i="7"/>
  <c r="G558" i="7"/>
  <c r="G556" i="7"/>
  <c r="G554" i="7"/>
  <c r="G552" i="7"/>
  <c r="G550" i="7"/>
  <c r="G547" i="7"/>
  <c r="G544" i="7"/>
  <c r="G540" i="7"/>
  <c r="G538" i="7"/>
  <c r="G536" i="7"/>
  <c r="G533" i="7"/>
  <c r="G527" i="7"/>
  <c r="G525" i="7"/>
  <c r="G523" i="7"/>
  <c r="G521" i="7"/>
  <c r="G519" i="7"/>
  <c r="G517" i="7"/>
  <c r="G515" i="7"/>
  <c r="G512" i="7"/>
  <c r="G509" i="7"/>
  <c r="G505" i="7"/>
  <c r="G502" i="7"/>
  <c r="G494" i="7"/>
  <c r="G493" i="7" s="1"/>
  <c r="G492" i="7" s="1"/>
  <c r="G491" i="7" s="1"/>
  <c r="G490" i="7" s="1"/>
  <c r="G487" i="7"/>
  <c r="G486" i="7" s="1"/>
  <c r="G484" i="7"/>
  <c r="G483" i="7" s="1"/>
  <c r="G479" i="7"/>
  <c r="G478" i="7" s="1"/>
  <c r="G471" i="7"/>
  <c r="G470" i="7" s="1"/>
  <c r="G469" i="7" s="1"/>
  <c r="G467" i="7"/>
  <c r="G463" i="7"/>
  <c r="G462" i="7" s="1"/>
  <c r="G461" i="7" s="1"/>
  <c r="G459" i="7"/>
  <c r="G458" i="7" s="1"/>
  <c r="G456" i="7"/>
  <c r="G452" i="7"/>
  <c r="G450" i="7"/>
  <c r="G448" i="7"/>
  <c r="G441" i="7"/>
  <c r="G439" i="7"/>
  <c r="G438" i="7"/>
  <c r="G437" i="7" s="1"/>
  <c r="G436" i="7" s="1"/>
  <c r="G435" i="7" s="1"/>
  <c r="G433" i="7"/>
  <c r="G432" i="7" s="1"/>
  <c r="G431" i="7" s="1"/>
  <c r="G430" i="7" s="1"/>
  <c r="G429" i="7" s="1"/>
  <c r="G426" i="7"/>
  <c r="G425" i="7" s="1"/>
  <c r="G424" i="7" s="1"/>
  <c r="G423" i="7" s="1"/>
  <c r="G421" i="7"/>
  <c r="G420" i="7" s="1"/>
  <c r="G419" i="7" s="1"/>
  <c r="G418" i="7" s="1"/>
  <c r="G416" i="7"/>
  <c r="G415" i="7" s="1"/>
  <c r="G414" i="7" s="1"/>
  <c r="G409" i="7"/>
  <c r="G408" i="7" s="1"/>
  <c r="G407" i="7" s="1"/>
  <c r="G406" i="7" s="1"/>
  <c r="G405" i="7" s="1"/>
  <c r="G403" i="7"/>
  <c r="G402" i="7" s="1"/>
  <c r="G401" i="7" s="1"/>
  <c r="G400" i="7" s="1"/>
  <c r="G399" i="7" s="1"/>
  <c r="G395" i="7"/>
  <c r="G394" i="7" s="1"/>
  <c r="G393" i="7" s="1"/>
  <c r="G390" i="7"/>
  <c r="G387" i="7"/>
  <c r="G381" i="7"/>
  <c r="G379" i="7"/>
  <c r="G375" i="7"/>
  <c r="G374" i="7" s="1"/>
  <c r="G369" i="7"/>
  <c r="G368" i="7" s="1"/>
  <c r="G365" i="7"/>
  <c r="G364" i="7" s="1"/>
  <c r="G361" i="7"/>
  <c r="G360" i="7" s="1"/>
  <c r="G357" i="7"/>
  <c r="G354" i="7"/>
  <c r="G347" i="7"/>
  <c r="G346" i="7" s="1"/>
  <c r="G345" i="7" s="1"/>
  <c r="G344" i="7" s="1"/>
  <c r="G343" i="7" s="1"/>
  <c r="G342" i="7" s="1"/>
  <c r="G340" i="7"/>
  <c r="G338" i="7"/>
  <c r="G332" i="7"/>
  <c r="G330" i="7"/>
  <c r="G323" i="7"/>
  <c r="G322" i="7" s="1"/>
  <c r="G321" i="7" s="1"/>
  <c r="G320" i="7" s="1"/>
  <c r="G319" i="7" s="1"/>
  <c r="G318" i="7" s="1"/>
  <c r="G316" i="7"/>
  <c r="G315" i="7"/>
  <c r="G314" i="7" s="1"/>
  <c r="G310" i="7"/>
  <c r="G309" i="7" s="1"/>
  <c r="G308" i="7" s="1"/>
  <c r="G307" i="7" s="1"/>
  <c r="G305" i="7"/>
  <c r="G304" i="7" s="1"/>
  <c r="G303" i="7" s="1"/>
  <c r="G302" i="7" s="1"/>
  <c r="G299" i="7"/>
  <c r="G298" i="7" s="1"/>
  <c r="G296" i="7"/>
  <c r="G295" i="7" s="1"/>
  <c r="G290" i="7"/>
  <c r="G289" i="7" s="1"/>
  <c r="G288" i="7" s="1"/>
  <c r="G287" i="7" s="1"/>
  <c r="G285" i="7"/>
  <c r="G284" i="7" s="1"/>
  <c r="G283" i="7" s="1"/>
  <c r="G282" i="7" s="1"/>
  <c r="G279" i="7"/>
  <c r="G278" i="7" s="1"/>
  <c r="G276" i="7"/>
  <c r="G275" i="7" s="1"/>
  <c r="G274" i="7"/>
  <c r="G273" i="7" s="1"/>
  <c r="G268" i="7"/>
  <c r="G267" i="7" s="1"/>
  <c r="G266" i="7" s="1"/>
  <c r="G264" i="7"/>
  <c r="G263" i="7" s="1"/>
  <c r="G262" i="7" s="1"/>
  <c r="G261" i="7" s="1"/>
  <c r="G257" i="7"/>
  <c r="G256" i="7" s="1"/>
  <c r="G254" i="7"/>
  <c r="G253" i="7"/>
  <c r="G252" i="7" s="1"/>
  <c r="G248" i="7"/>
  <c r="G247" i="7" s="1"/>
  <c r="G246" i="7" s="1"/>
  <c r="G245" i="7" s="1"/>
  <c r="G244" i="7" s="1"/>
  <c r="G241" i="7"/>
  <c r="G240" i="7" s="1"/>
  <c r="G239" i="7" s="1"/>
  <c r="G238" i="7" s="1"/>
  <c r="G237" i="7" s="1"/>
  <c r="G235" i="7"/>
  <c r="G234" i="7"/>
  <c r="G233" i="7" s="1"/>
  <c r="G232" i="7" s="1"/>
  <c r="G231" i="7" s="1"/>
  <c r="G230" i="7" s="1"/>
  <c r="G227" i="7"/>
  <c r="G226" i="7" s="1"/>
  <c r="G224" i="7"/>
  <c r="G222" i="7"/>
  <c r="G220" i="7"/>
  <c r="G213" i="7"/>
  <c r="G212" i="7"/>
  <c r="G211" i="7" s="1"/>
  <c r="G210" i="7" s="1"/>
  <c r="G208" i="7"/>
  <c r="G206" i="7"/>
  <c r="G204" i="7"/>
  <c r="G197" i="7"/>
  <c r="G195" i="7"/>
  <c r="G193" i="7"/>
  <c r="G191" i="7"/>
  <c r="G189" i="7"/>
  <c r="G187" i="7"/>
  <c r="G185" i="7"/>
  <c r="G183" i="7"/>
  <c r="G181" i="7"/>
  <c r="G179" i="7"/>
  <c r="G177" i="7"/>
  <c r="G175" i="7"/>
  <c r="G173" i="7"/>
  <c r="G170" i="7"/>
  <c r="G167" i="7"/>
  <c r="G165" i="7"/>
  <c r="G159" i="7"/>
  <c r="G157" i="7" s="1"/>
  <c r="G156" i="7" s="1"/>
  <c r="G155" i="7" s="1"/>
  <c r="G151" i="7"/>
  <c r="G150" i="7" s="1"/>
  <c r="G149" i="7" s="1"/>
  <c r="G148" i="7" s="1"/>
  <c r="G147" i="7" s="1"/>
  <c r="G144" i="7"/>
  <c r="G143" i="7" s="1"/>
  <c r="G141" i="7"/>
  <c r="G140" i="7" s="1"/>
  <c r="G138" i="7"/>
  <c r="G137" i="7"/>
  <c r="G133" i="7"/>
  <c r="G132" i="7" s="1"/>
  <c r="G130" i="7"/>
  <c r="G129" i="7" s="1"/>
  <c r="G121" i="7"/>
  <c r="G120" i="7" s="1"/>
  <c r="G119" i="7" s="1"/>
  <c r="G116" i="7"/>
  <c r="G114" i="7"/>
  <c r="G111" i="7"/>
  <c r="G107" i="7"/>
  <c r="G104" i="7"/>
  <c r="G103" i="7" s="1"/>
  <c r="G100" i="7"/>
  <c r="G99" i="7"/>
  <c r="G98" i="7" s="1"/>
  <c r="G97" i="7" s="1"/>
  <c r="G95" i="7"/>
  <c r="G94" i="7" s="1"/>
  <c r="G93" i="7" s="1"/>
  <c r="G92" i="7" s="1"/>
  <c r="G90" i="7"/>
  <c r="G89" i="7"/>
  <c r="G88" i="7" s="1"/>
  <c r="G87" i="7" s="1"/>
  <c r="G85" i="7"/>
  <c r="G84" i="7" s="1"/>
  <c r="G83" i="7" s="1"/>
  <c r="G82" i="7" s="1"/>
  <c r="G79" i="7"/>
  <c r="G78" i="7" s="1"/>
  <c r="G77" i="7" s="1"/>
  <c r="G76" i="7" s="1"/>
  <c r="G73" i="7"/>
  <c r="G72" i="7" s="1"/>
  <c r="G71" i="7" s="1"/>
  <c r="G70" i="7" s="1"/>
  <c r="G68" i="7"/>
  <c r="G67" i="7" s="1"/>
  <c r="G66" i="7" s="1"/>
  <c r="G64" i="7"/>
  <c r="G62" i="7"/>
  <c r="G58" i="7"/>
  <c r="G57" i="7" s="1"/>
  <c r="G56" i="7" s="1"/>
  <c r="G55" i="7" s="1"/>
  <c r="G53" i="7"/>
  <c r="G51" i="7"/>
  <c r="G50" i="7" s="1"/>
  <c r="G49" i="7" s="1"/>
  <c r="G48" i="7" s="1"/>
  <c r="G46" i="7"/>
  <c r="G45" i="7" s="1"/>
  <c r="G44" i="7" s="1"/>
  <c r="G43" i="7" s="1"/>
  <c r="G41" i="7"/>
  <c r="G40" i="7" s="1"/>
  <c r="G37" i="7"/>
  <c r="G36" i="7" s="1"/>
  <c r="G32" i="7"/>
  <c r="G31" i="7" s="1"/>
  <c r="G30" i="7" s="1"/>
  <c r="G28" i="7"/>
  <c r="G27" i="7" s="1"/>
  <c r="G26" i="7" s="1"/>
  <c r="G22" i="7"/>
  <c r="G21" i="7" s="1"/>
  <c r="G20" i="7" s="1"/>
  <c r="G19" i="7" s="1"/>
  <c r="C16" i="5"/>
  <c r="C15" i="5"/>
  <c r="C22" i="5"/>
  <c r="C23" i="5"/>
  <c r="C24" i="5"/>
  <c r="C25" i="5"/>
  <c r="C17" i="5"/>
  <c r="C18" i="5"/>
  <c r="C19" i="5"/>
  <c r="C20" i="5"/>
  <c r="G641" i="7" l="1"/>
  <c r="G640" i="7" s="1"/>
  <c r="G639" i="7" s="1"/>
  <c r="G638" i="7" s="1"/>
  <c r="G566" i="7"/>
  <c r="G501" i="7"/>
  <c r="G413" i="7"/>
  <c r="G378" i="7"/>
  <c r="G373" i="7" s="1"/>
  <c r="G372" i="7" s="1"/>
  <c r="G371" i="7" s="1"/>
  <c r="G353" i="7"/>
  <c r="G301" i="7"/>
  <c r="G35" i="7"/>
  <c r="G34" i="7" s="1"/>
  <c r="G164" i="7"/>
  <c r="G136" i="7"/>
  <c r="G203" i="7"/>
  <c r="G202" i="7" s="1"/>
  <c r="G201" i="7" s="1"/>
  <c r="G294" i="7"/>
  <c r="G281" i="7" s="1"/>
  <c r="G386" i="7"/>
  <c r="G385" i="7" s="1"/>
  <c r="G384" i="7" s="1"/>
  <c r="G383" i="7" s="1"/>
  <c r="G511" i="7"/>
  <c r="G500" i="7" s="1"/>
  <c r="G499" i="7" s="1"/>
  <c r="G498" i="7" s="1"/>
  <c r="G546" i="7"/>
  <c r="G102" i="7"/>
  <c r="G128" i="7"/>
  <c r="G158" i="7"/>
  <c r="G398" i="7"/>
  <c r="G352" i="7"/>
  <c r="G351" i="7" s="1"/>
  <c r="G350" i="7" s="1"/>
  <c r="G412" i="7"/>
  <c r="G272" i="7"/>
  <c r="G329" i="7"/>
  <c r="G328" i="7" s="1"/>
  <c r="G327" i="7" s="1"/>
  <c r="G326" i="7" s="1"/>
  <c r="G532" i="7"/>
  <c r="G219" i="7"/>
  <c r="G218" i="7" s="1"/>
  <c r="G217" i="7" s="1"/>
  <c r="G216" i="7" s="1"/>
  <c r="G215" i="7" s="1"/>
  <c r="G337" i="7"/>
  <c r="G336" i="7" s="1"/>
  <c r="G335" i="7" s="1"/>
  <c r="G334" i="7" s="1"/>
  <c r="G447" i="7"/>
  <c r="G446" i="7" s="1"/>
  <c r="G445" i="7" s="1"/>
  <c r="G444" i="7" s="1"/>
  <c r="G443" i="7" s="1"/>
  <c r="G110" i="7"/>
  <c r="G109" i="7" s="1"/>
  <c r="G169" i="7"/>
  <c r="G163" i="7" s="1"/>
  <c r="G162" i="7" s="1"/>
  <c r="G161" i="7" s="1"/>
  <c r="G251" i="7"/>
  <c r="G250" i="7" s="1"/>
  <c r="G61" i="7"/>
  <c r="G60" i="7" s="1"/>
  <c r="G477" i="7"/>
  <c r="G476" i="7" s="1"/>
  <c r="G475" i="7" s="1"/>
  <c r="G474" i="7" s="1"/>
  <c r="G609" i="7"/>
  <c r="G604" i="7" s="1"/>
  <c r="G603" i="7" s="1"/>
  <c r="G200" i="7"/>
  <c r="G428" i="7"/>
  <c r="G25" i="7"/>
  <c r="G260" i="7"/>
  <c r="G619" i="7"/>
  <c r="G243" i="7" l="1"/>
  <c r="G531" i="7"/>
  <c r="G530" i="7" s="1"/>
  <c r="G529" i="7" s="1"/>
  <c r="G497" i="7" s="1"/>
  <c r="G489" i="7" s="1"/>
  <c r="G325" i="7"/>
  <c r="G271" i="7"/>
  <c r="G154" i="7"/>
  <c r="G75" i="7"/>
  <c r="G24" i="7"/>
  <c r="G127" i="7"/>
  <c r="G126" i="7" s="1"/>
  <c r="G125" i="7" s="1"/>
  <c r="G349" i="7"/>
  <c r="G411" i="7"/>
  <c r="G270" i="7" l="1"/>
  <c r="G18" i="7"/>
  <c r="G17" i="7" s="1"/>
  <c r="G15" i="7" l="1"/>
</calcChain>
</file>

<file path=xl/sharedStrings.xml><?xml version="1.0" encoding="utf-8"?>
<sst xmlns="http://schemas.openxmlformats.org/spreadsheetml/2006/main" count="3841" uniqueCount="983">
  <si>
    <t>Наименование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</si>
  <si>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</si>
  <si>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</si>
  <si>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</si>
  <si>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</si>
  <si>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</si>
  <si>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</si>
  <si>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</si>
  <si>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</si>
  <si>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</si>
  <si>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</si>
  <si>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</si>
  <si>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</si>
  <si>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</si>
  <si>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</si>
  <si>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</si>
  <si>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</si>
  <si>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</si>
  <si>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ПРИ ПОЛЬЗОВАНИИ ПРИРОДНЫМИ РЕСУРСАМИ</t>
  </si>
  <si>
    <t>Плата за негативное воздействие на окружающую среду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</si>
  <si>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</si>
  <si>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</si>
  <si>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</si>
  <si>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</si>
  <si>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</si>
  <si>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</si>
  <si>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Субвенции бюджетам муниципальных образований на обеспечение мер социальной поддержки реабилитированных лиц и лиц, признанных пострадавшими от политических репрессий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</si>
  <si>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</si>
  <si>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>Прочие субвенции</t>
  </si>
  <si>
    <t>Прочие субвенции бюджетам муниципальных районов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</si>
  <si>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</si>
  <si>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</si>
  <si>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</si>
  <si>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</si>
  <si>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</si>
  <si>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</si>
  <si>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</si>
  <si>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</si>
  <si>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Налог, взимаемый в связи с применением патентной системы налогообложения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</si>
  <si>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</si>
  <si>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</si>
  <si>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муниципальных районов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</si>
  <si>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</si>
  <si>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</si>
  <si>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</si>
  <si>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</si>
  <si>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</si>
  <si>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Административные штрафы, установленные Кодексом Российской Федерации об административных правонарушениях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</si>
  <si>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</si>
  <si>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</si>
  <si>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</si>
  <si>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</si>
  <si>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</si>
  <si>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</si>
  <si>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</si>
  <si>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Доходы от компенсации затрат государства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</si>
  <si>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</si>
  <si>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</si>
  <si>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</si>
  <si>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ПРОЧИЕ БЕЗВОЗМЕЗДНЫЕ ПОСТУПЛЕНИЯ</t>
  </si>
  <si>
    <t>Прочие безвозмездные поступления в бюджеты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</si>
  <si>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</si>
  <si>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</si>
  <si>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Плата за размещение отходов производства и потребления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</si>
  <si>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</si>
  <si>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</si>
  <si>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</si>
  <si>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</si>
  <si>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</si>
  <si>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</si>
  <si>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</si>
  <si>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ПРОЧИЕ НЕНАЛОГОВЫЕ ДОХОДЫ</t>
  </si>
  <si>
    <t>Инициативные платежи</t>
  </si>
  <si>
    <t>Инициативные платежи, зачисляемые в бюджеты муниципальных районов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</si>
  <si>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</si>
  <si>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Исполнено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</si>
  <si>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</si>
  <si>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</si>
  <si>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</si>
  <si>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</si>
  <si>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</si>
  <si>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</si>
  <si>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</si>
  <si>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</si>
  <si>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</si>
  <si>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</si>
  <si>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</si>
  <si>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</si>
  <si>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</si>
  <si>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</si>
  <si>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</si>
  <si>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</si>
  <si>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</si>
  <si>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</si>
  <si>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Невыясненные поступления</t>
  </si>
  <si>
    <t>Невыясненные поступления, зачисляемые в бюджеты муниципальных районов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</si>
  <si>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</si>
  <si>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</si>
  <si>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</si>
  <si>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</si>
  <si>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</si>
  <si>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</si>
  <si>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 xml:space="preserve">к решению Представительного Собрания </t>
  </si>
  <si>
    <t xml:space="preserve">Беловского района Курской области </t>
  </si>
  <si>
    <t xml:space="preserve">"Об исполнении бюджета муниципального района </t>
  </si>
  <si>
    <t>Приложение №2</t>
  </si>
  <si>
    <t xml:space="preserve"> «Об исполнении бюджета муниципального района</t>
  </si>
  <si>
    <t>ИСТОЧНИКИ</t>
  </si>
  <si>
    <t>Рублей.</t>
  </si>
  <si>
    <t>Код источника финансирования по бюджетной классификации</t>
  </si>
  <si>
    <t>Источники финансирования дефицита бюджетов - всего</t>
  </si>
  <si>
    <t>90 00 00 00 00 0000 000</t>
  </si>
  <si>
    <t xml:space="preserve">Изменение остатков средств </t>
  </si>
  <si>
    <t>01 00 00 00 00 0000 00А</t>
  </si>
  <si>
    <t>Увеличение остатков средств, всего</t>
  </si>
  <si>
    <t>01 00 00 00 00 0000 500</t>
  </si>
  <si>
    <t>Увеличение остатков средств бюджетов</t>
  </si>
  <si>
    <t>01 05 00 00 00 0000 500</t>
  </si>
  <si>
    <t>Увеличение прочих остатков средств бюджетов</t>
  </si>
  <si>
    <t>01 05 02 00 00 0000 500</t>
  </si>
  <si>
    <t>Увеличение прочих остатков денежных средств  бюджетов</t>
  </si>
  <si>
    <t>01 05 02 01 00 0000 510</t>
  </si>
  <si>
    <t>Увеличение прочих остатков денежных средств  бюджетов муниципальных районов</t>
  </si>
  <si>
    <t>01 05 02 01 05 0000 510</t>
  </si>
  <si>
    <t>Уменьшение остатков средств, всего</t>
  </si>
  <si>
    <t>01 00 00 00 00 0000 600</t>
  </si>
  <si>
    <t>Уменьшение остатков средств бюджетов</t>
  </si>
  <si>
    <t>01 05 00 00 00 0000 600</t>
  </si>
  <si>
    <t>Уменьшение прочих остатков средств бюджетов</t>
  </si>
  <si>
    <t>01 05 02 00 00 0000 600</t>
  </si>
  <si>
    <t>Уменьшение прочих остатков денежных средств  бюджетов</t>
  </si>
  <si>
    <t>01 05 02 01 00 0000 610</t>
  </si>
  <si>
    <t>Уменьшение прочих остатков денежных средств  бюджетов муниципальных районов</t>
  </si>
  <si>
    <t>01 05 02 01 05 0000 610</t>
  </si>
  <si>
    <t>Приложение № 1</t>
  </si>
  <si>
    <t>Беловского района Курской области</t>
  </si>
  <si>
    <t/>
  </si>
  <si>
    <t>(рублей)</t>
  </si>
  <si>
    <t>Код бюджетной классификации</t>
  </si>
  <si>
    <t>Сумма</t>
  </si>
  <si>
    <t>Рз</t>
  </si>
  <si>
    <t>ПР</t>
  </si>
  <si>
    <t>1</t>
  </si>
  <si>
    <t>2</t>
  </si>
  <si>
    <t>3</t>
  </si>
  <si>
    <t>4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</si>
  <si>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</si>
  <si>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</si>
  <si>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</si>
  <si>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</si>
  <si>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</si>
  <si>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</si>
  <si>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</si>
  <si>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</si>
  <si>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</si>
  <si>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</si>
  <si>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</si>
  <si>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 органов местного самоуправления</t>
  </si>
  <si>
    <t>11</t>
  </si>
  <si>
    <t>Другие общегосударственные вопросы</t>
  </si>
  <si>
    <t>13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</si>
  <si>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</si>
  <si>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</si>
  <si>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</si>
  <si>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</si>
  <si>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</si>
  <si>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</si>
  <si>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</si>
  <si>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</si>
  <si>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</si>
  <si>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07</t>
  </si>
  <si>
    <t>Дошкольное образование</t>
  </si>
  <si>
    <t>Общее образование</t>
  </si>
  <si>
    <t>Молодежная политика</t>
  </si>
  <si>
    <t>Другие вопросы в области образования</t>
  </si>
  <si>
    <t>ЗДРАВООХРАНЕНИЕ</t>
  </si>
  <si>
    <t>Санитарно-эпидемиологическое благополучие</t>
  </si>
  <si>
    <t>10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</si>
  <si>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</si>
  <si>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</si>
  <si>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</si>
  <si>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</si>
  <si>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</si>
  <si>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14</t>
  </si>
  <si>
    <t>Межбюджетные трансферы общего характера бюджетам субъектов Российской Федерации и муниципальных образований</t>
  </si>
  <si>
    <t>Прочие межбюджетные трансферты общего характера</t>
  </si>
  <si>
    <t>Приложение № 4</t>
  </si>
  <si>
    <t>ЦСР</t>
  </si>
  <si>
    <t>ВР</t>
  </si>
  <si>
    <t>сумма рублей</t>
  </si>
  <si>
    <t>ВСЕГО РАСХОДОВ</t>
  </si>
  <si>
    <t>001</t>
  </si>
  <si>
    <t>функционирование главы муниципального образования</t>
  </si>
  <si>
    <t>Глава муниципального образования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</si>
  <si>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</si>
  <si>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</si>
  <si>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Беловского района Курской области "Социальная поддержка граждан в Беловском районе Курской области"</t>
  </si>
  <si>
    <t>подпрограмма "Развитие мер социальной поддержки отдельных категорий граждан" муниципальной программы "Социальная поддержка граждан  Беловского района Курской области 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</si>
  <si>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</si>
  <si>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</si>
  <si>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 xml:space="preserve">Подпрограмма "Улучшение демографической ситуации, совершенствование поддержки семь и детей" Муниципальной программы Беловского района Курской области "Социальная поддержка граждан в Беловском районе Курской области" </t>
  </si>
  <si>
    <t>Основное мероприятие "Обеспечение исполнения переданных органам местного самоуправления государственных полномочий по организации и осуществлению деятельности по опеке и попечительству"</t>
  </si>
  <si>
    <t>Содержание работников осуществляющих переданные государственные полномочия по организации и осуществлению деятельности по опеке и попечительству</t>
  </si>
  <si>
    <t>Муниципальная программа «Развитие муниципальной службы в Беловском районе Курской области»</t>
  </si>
  <si>
    <t>Подпрограмма "Реализация мероприятий, направленных на развитие муниципальной службы" муниципальной программы «Развитие муниципальной службы в Беловском районе Курской области »</t>
  </si>
  <si>
    <t>Основное мероприятие "обучение (повышение квалификации муниципальных служащих, обучающих семинаров, консультационных семинаров и лекций);</t>
  </si>
  <si>
    <t>Мероприятия направленные на развитие муниципальной службы</t>
  </si>
  <si>
    <t>Закупка товаров, работ и услуг для государственных (муниципальных) нужд</t>
  </si>
  <si>
    <t>Основное мероприятие  "Обеспечение материально- техническими ресурсами и информационно – коммуникационное сопровождение 60 рабочих мест муниципальных служащих Беловского района"</t>
  </si>
  <si>
    <t>Закупка товаров, работ и услуг для обеспечения государственных (муниципальных) нужд</t>
  </si>
  <si>
    <t xml:space="preserve"> Муниципальная программа "Развитие архивного дела   в Беловском районе Курской области </t>
  </si>
  <si>
    <t>Подпрограмма «Управление муниципальной программой и обеспечение условий реализации» муниципальной программы «Развитие архивного дела   в Беловском районе Курской области  »</t>
  </si>
  <si>
    <t>Основное мероприятие "Обеспечение исполнения переданных органам местного самоуправления государственных полномочий в сфере архивного дела"</t>
  </si>
  <si>
    <t>Осуществление отдельных государственных полномочий в сфере архивного дела</t>
  </si>
  <si>
    <t>Муниципальная программа Профилактика преступлений и иных правонарушений в Беловском районе Курской области »</t>
  </si>
  <si>
    <t>Подпрограмма «Управление муниципальной программой и обеспечение условий реализации» муниципальной программы Беловского района Курской области  Профилактика преступлений и иных правонарушений в Беловском районе Курской области »</t>
  </si>
  <si>
    <t>Основное мероприятие "Обеспечение исполнения переданных органам местного самоуправления государственных полномочий по обеспечению деятельности комиссий по делам несовершеннолетних и защите  их прав и административной комиссии"</t>
  </si>
  <si>
    <t>Осуществление отдельных государственных полномочий по созданию и  обеспечению деятельности комиссий по делам несовершеннолетних и защите их прав</t>
  </si>
  <si>
    <t>100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</si>
  <si>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</si>
  <si>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Муниципальная программа Беловского района Курской области «Содействие занятости населения в Беловском районе Курской области »</t>
  </si>
  <si>
    <t>Подпрограмма «Развитие институтов рынка труда» муниципальной программы Беловского района Курской области «Содействие занятости населения в Беловском районе Курской области»</t>
  </si>
  <si>
    <t>Основное мероприятие "Обеспечение исполнения переданных органам местного самоуправления государственных полномочий в сфере трудовых отношений"</t>
  </si>
  <si>
    <t xml:space="preserve">Осуществление отдельных государственных полномочий в сфере трудовых отношений
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</si>
  <si>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</si>
  <si>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</si>
  <si>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Иные бюджетные ассигнования</t>
  </si>
  <si>
    <t>Осуществление переданных полномочий в сфере внутреннего муниципального финансового контроля</t>
  </si>
  <si>
    <t xml:space="preserve"> Непрограммная деятельность органов местного самоуправления</t>
  </si>
  <si>
    <t>Осуществление переданных полномочий по организации проведения мероприятий по отлову и содержанию безнадзорных животных</t>
  </si>
  <si>
    <t>Резервные фонды</t>
  </si>
  <si>
    <t xml:space="preserve">Резервные фонды </t>
  </si>
  <si>
    <t>Резервный фонд местной администрации</t>
  </si>
  <si>
    <t xml:space="preserve">Муниципальная программа «Управление муниципальным имуществом и земельными ресурсами Беловского района Курской области»
</t>
  </si>
  <si>
    <t xml:space="preserve">Подпрограмма «Управление муниципальной программой и обеспечение условий реализации» муниципальной программы «Управление муниципальным имуществом и земельными ресурсами Беловского района Курской области»
</t>
  </si>
  <si>
    <t>Основное мероприятие «Осуществление мероприятий в области имущественных и земельных отношений».</t>
  </si>
  <si>
    <t>Мероприятия в области имущественных отношений</t>
  </si>
  <si>
    <t>Капитальные вложения в объекты государственной (муниципальной) собственности</t>
  </si>
  <si>
    <t>Муниципальная программа "Охрана окружающей среды  Беловского района Курской области "</t>
  </si>
  <si>
    <t>Подпрограмма «Экология и чистая вода» муниципальной программы Беловского района Курской области «Охрана окружающей среды  Беловского района Курской области»</t>
  </si>
  <si>
    <t>Основное мероприятие"  Развития социальной и инженерной инфраструктуры муниципальных образований "</t>
  </si>
  <si>
    <t>06 1 02 C1469</t>
  </si>
  <si>
    <t xml:space="preserve"> Муниципальная программа "Развитие архивного дела   в Беловском районе Курской области  "</t>
  </si>
  <si>
    <t xml:space="preserve">Подпрограмма «Организация хранения, комплектования и использования документов Архивного фонда Курской области и иных архивных документов» муниципальной программы «Развитие архивного дела   в Беловском районе Курской области  </t>
  </si>
  <si>
    <t>Основное мероприятие "Проведение текущего ремонта помещений и оборудования архивного отдела".</t>
  </si>
  <si>
    <t>Реализация мероприятий по формированию и содержанию муниципальных архивов</t>
  </si>
  <si>
    <t>10 2 02 С1438</t>
  </si>
  <si>
    <t>Муниципальная программа "Развитие транспортной системы, обеспечение перевозки пассажиров  и безопасности дорожного движения в Беловском районе Курской области"</t>
  </si>
  <si>
    <t xml:space="preserve">Подпрограмма "Повышение безопасности дорожного движения в Беловском районе курской области" </t>
  </si>
  <si>
    <t>Основное мероприятие "Обеспечение безопасности дорожного движения на автомобильных дорогах местного значения"</t>
  </si>
  <si>
    <t>Обеспечение безопасности дорожного движения на автомобильных дорогах местного значения</t>
  </si>
  <si>
    <t>Подпрограмма «Обеспечение  правопорядка  на  территории  Беловского района»</t>
  </si>
  <si>
    <t xml:space="preserve">12 2 </t>
  </si>
  <si>
    <t>Основное мероприятие "Создание комплексной системы мер по профилактике потребления наркотиков"</t>
  </si>
  <si>
    <t>Создание комплексной системы мер по профилактике потребления наркотиков</t>
  </si>
  <si>
    <t>Социальное обеспечение и иные выплаты населению</t>
  </si>
  <si>
    <t>Реализация государственных функций, связанных с общегосударственным управлением</t>
  </si>
  <si>
    <t>Выполнение других обязательств Беловского района Курской области</t>
  </si>
  <si>
    <t>Выполнение других (прочих) обязательств органа местного самоуправления</t>
  </si>
  <si>
    <t>76 100 С1404</t>
  </si>
  <si>
    <t>200</t>
  </si>
  <si>
    <t>800</t>
  </si>
  <si>
    <t>Непрограммные расходы органов местного самоуправления</t>
  </si>
  <si>
    <t>Реализация мероприятий по распространению официальной информации</t>
  </si>
  <si>
    <t xml:space="preserve">Осуществление переданных  полномочий Российской Федерации на государственную регистрацию актов гражданского состояния </t>
  </si>
  <si>
    <t>77 2 00 59300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</si>
  <si>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</si>
  <si>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</si>
  <si>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расходы на обеспечение деятельности (оказание услуг) муниципальных учреждений</t>
  </si>
  <si>
    <t>Национальная безопасность и правоохранительная деятельность</t>
  </si>
  <si>
    <t>00</t>
  </si>
  <si>
    <t>Муниципальная программа  Беловского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Беловском  районе 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</si>
  <si>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 в Беловском районе » муниципальной программы Беловского района  «Защита населения и территории от чрезвычайных ситуаций, обеспечение пожарной безопасности и безопасности людей на водных объектах в Беловском районе »</t>
  </si>
  <si>
    <t>Основное мероприятие "совершенствование объединенной системы оперативно-диспетчерского управления в чрезвычайных ситуациях Беловского района Курской области"</t>
  </si>
  <si>
    <t>Расходы на обеспечение деятельности (оказание услуг) муниципальных учреждений</t>
  </si>
  <si>
    <t>Подпрограмма «Снижение рисков и смягчение последствий чрезвычайных ситуаций природного и техногенного характера в Беловском районе » муниципальной программы Беловского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Беловском районе »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</si>
  <si>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</si>
  <si>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 правопорядка  на  территории  Беловского района» муниципальной программы Беловского района Курской области Профилактика преступлений и иных правонарушений в Беловском районе Курской области »</t>
  </si>
  <si>
    <t>Основное мероприятие "Обеспечение общественной  и личной безопасности граждан на территории  Беловского района"</t>
  </si>
  <si>
    <t>Реализация мероприятий направленных на обеспечение правопорядка на территории муниципального образования</t>
  </si>
  <si>
    <t xml:space="preserve">Подпрограмма "Развитие пассажирских перевозок в Беловском районе Курской области" </t>
  </si>
  <si>
    <t>Основное мероприятие" Расходы местных бюджетов на  поддержку автомобильного и других видов транспорта (за исключением железнодорожного, водного и воздушного транспорта), включая обеспечение равной доступности услуг общественного транспорта на территории Беловского муниципального района для отдельных категорий граждан".</t>
  </si>
  <si>
    <t>Отдельные мероприятия по другим видам транспорта</t>
  </si>
  <si>
    <t>Муниципальная программа "Развитие транспортной системы, обеспечение перевозки пассажиров  и безопасности дорожного движения в Беловском районе Курской области "</t>
  </si>
  <si>
    <t xml:space="preserve">Подпрограмма "Развитие сети автомобильных дорог Беловского района Курской области" </t>
  </si>
  <si>
    <t xml:space="preserve">11 2 </t>
  </si>
  <si>
    <t xml:space="preserve">Основное мероприятие" Расходы  бюджета Беловского муниципального района на капитальный ремонт, строительство (реконструкцию) и содержание автомобильных дорог общего пользования местного значения" </t>
  </si>
  <si>
    <t>11 2 01</t>
  </si>
  <si>
    <t>Реализация мероприятий по строительству (реконструкции), капитальному ремонту, ремонту и содержанию автомобильных дорог общего пользования местного значения</t>
  </si>
  <si>
    <t>Капитальный ремонт, ремонт и содержание автомобильных дорог общего пользования местного значения</t>
  </si>
  <si>
    <t>Основное мероприятие" проектирование, строительство, реконструкцию,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</si>
  <si>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11 2 03 13390</t>
  </si>
  <si>
    <t>11 2 03 S3390</t>
  </si>
  <si>
    <t xml:space="preserve">Муниципальная программа «Развитие малого  предпринимательства в Беловском районе  Курской области </t>
  </si>
  <si>
    <t>Подпрограмма «Содействие развитию малого  предпринимательства» муниципальной программы «Развитие малого  предпринимательства в Беловском районе  Курской области »</t>
  </si>
  <si>
    <t>15 1</t>
  </si>
  <si>
    <t>Основное мероприятие "приобретение специализированного демонстрационного оборудования, тематических демонстрационных стендов, и других материалов для участия в региональных и межрегиональных выставках"</t>
  </si>
  <si>
    <t>обеспечение условий для развития малого и среднего предпринимательства на территории муниципального образования</t>
  </si>
  <si>
    <t>Муниципальная программа "Обеспечение доступным и комфортным  жильем и коммунальными услугами граждан Беловского  района Курской области"</t>
  </si>
  <si>
    <t>Подпрограмма Создание условий для обеспечения доступным и комфортным жильем граждан в Беловском районе Курской области муниципальной программы "Обеспечение доступным и комфортным  жильем и коммунальными услугами граждан Беловского  района Курской области"</t>
  </si>
  <si>
    <t>КОММУНАЛЬНОЕ ХОЗЯЙСТВО</t>
  </si>
  <si>
    <t xml:space="preserve">Создание условий для развития социальной и инженерной инфраструктуры муниципальных образований </t>
  </si>
  <si>
    <t>Муниципальная программа "Обеспечение доступным и комфортным  жильем и коммунальными услугами население Беловского  района Курской области"</t>
  </si>
  <si>
    <t>Подпрограмма «Обеспечение качественными услугами ЖКХ населения Беловского района Курской области»  муниципальной программы  "Обеспечение доступным и комфортным  жильем и коммунальными услугами население Беловского  района Курской области"</t>
  </si>
  <si>
    <t>Основное мероприятие «Проведение мероприятий в области жилищно-коммунального хозяйства»</t>
  </si>
  <si>
    <t>Мероприятия в области коммунального хозяйства</t>
  </si>
  <si>
    <t>Образование</t>
  </si>
  <si>
    <t xml:space="preserve">Муниципальная программа Беловского района Курской области "Развитие образования в Беловском районе </t>
  </si>
  <si>
    <t xml:space="preserve">Подпрограмма "Развитие дошкольного и общего образования детей"  муниципальной программы "Развитие образования в  Беловском районе  </t>
  </si>
  <si>
    <t>Основное мероприятие "Содействие развитию дошкольного   образования"</t>
  </si>
  <si>
    <t xml:space="preserve">Подпрограмма "Развитие дошкольного и общего образования детей"  муниципальной программы "Развитие образования в  Беловском районе </t>
  </si>
  <si>
    <t>Основное мероприятие "Содействие развитию  общего образования"</t>
  </si>
  <si>
    <t>Организация мероприятий при осуществлении деятельности по обращению с животными без владельцев</t>
  </si>
  <si>
    <t>Социальная политика</t>
  </si>
  <si>
    <t>Муниципальная программа Беловского района Курской области "Социальная поддержка граждан в Беловском районе Курской области "</t>
  </si>
  <si>
    <t>подпрограмма "Развитие мер социальной поддержки отдельных категорий граждан" муниципальной программы "Социальная поддержка граждан в Беловском районе Курской области "</t>
  </si>
  <si>
    <t>Основное мероприятие "Предоставление выплат пенсий за выслугу лет и доплат к пенсиям муниципальных служащих Беловского района, доплат к пенсии"</t>
  </si>
  <si>
    <t>Выплата пенсий за выслугу лет и доплат к пенсиям муниципальных служащих</t>
  </si>
  <si>
    <t>300</t>
  </si>
  <si>
    <t>Подпрограмма "Улучшение демографической ситуации, совершенствование поддержки семь и детей" Муниципальной программы Беловского района Курской области "Социальная поддержка граждан в Беловском районе Курской области"</t>
  </si>
  <si>
    <t>Основное мероприятие "Организация осуществления государственных выплат и пособий гражданам, имеющим детей, детям-сиротам и детям, оставшимся без попечения родителей, предоставление областного материнского капитала"</t>
  </si>
  <si>
    <t>Содержание ребенка в семье опекуна  и приемной семье, а также вознаграждение, причитающееся приемному родителю</t>
  </si>
  <si>
    <t>Физическая культура и спорт</t>
  </si>
  <si>
    <t>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»</t>
  </si>
  <si>
    <t>Подпрограмма «Реализация муниципальной политики в сфере физической культуры и спорта» муниципальной программы 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области»»</t>
  </si>
  <si>
    <t>Основное мероприятие «Обеспечение деятельности и выполнение функций  муниципальным казенным учреждением «Спортивная школа Беловского района «Олимп»»</t>
  </si>
  <si>
    <t>002</t>
  </si>
  <si>
    <t>Муниципальная программа «Развитие муниципальной службы в Беловском районе Курской области »</t>
  </si>
  <si>
    <t>Аппарат Представительного Собрания Беловского района курской области</t>
  </si>
  <si>
    <t>Осуществление переданных полномочий в сфере внешнего муниципального финансового контроля</t>
  </si>
  <si>
    <t xml:space="preserve">Муниципальная программа «Создание условий для эффективного и ответственного управления муниципальными финансами, муниципальным долгом
и повышения устойчивости бюджетов
муниципального района «Беловский район»  
</t>
  </si>
  <si>
    <t>Подпрограмма Управление муниципальной программой и обеспечение реализации муниципальной программы муниципального района «Беловский  район»</t>
  </si>
  <si>
    <t>Основное мероприятие "Обеспечение деятельности и выполнение функций управления финансов администрации Беловского района"</t>
  </si>
  <si>
    <t xml:space="preserve">01 </t>
  </si>
  <si>
    <t xml:space="preserve"> Подпрограмма «Управление муниципальной программой и обеспечение условий реализации» муниципальной программы "Развитие образования в Беловском районе </t>
  </si>
  <si>
    <t>Основное мероприятие "Обеспечение деятельности и выполнение функций МКУ "Централизованная Бухгалтерия учреждений образования Беловского района"</t>
  </si>
  <si>
    <t>03 1 01 13120</t>
  </si>
  <si>
    <t>Основное мероприятие "Обеспечение деятельности и выполнение функций Центра бюджетного учета Беловского района Курской области</t>
  </si>
  <si>
    <t>14 3 02 С1401</t>
  </si>
  <si>
    <t>Иные межбюджетные трансферты на осуществление полномочий по капитальному ремонт, ремонту и содержанию автомобильных дорог общего пользования местного значения</t>
  </si>
  <si>
    <t>11 201 П14 24</t>
  </si>
  <si>
    <t>Межбюджетные трансферты</t>
  </si>
  <si>
    <t>07 2 03 13600</t>
  </si>
  <si>
    <t>07 2 03 S3600</t>
  </si>
  <si>
    <t>07 3 02 П1417</t>
  </si>
  <si>
    <t>Муниципальная программа  "Социальная поддержка граждан  Беловского района Курской области "</t>
  </si>
  <si>
    <t>Основное мероприятие "Оказание мер социальной поддержки ветеранам  труда и труженикам тыла"</t>
  </si>
  <si>
    <t>Обеспечение мер социальной поддержки ветеранов труда</t>
  </si>
  <si>
    <t>Обеспечение мер социальной поддержки тружеников тыла</t>
  </si>
  <si>
    <t>Основное мероприятие "Оказание мер социальной поддержки реабилитированным лицам"</t>
  </si>
  <si>
    <t>Обеспечение мер социальной поддержки реабилитированных лиц и лиц, признанных пострадавшими от политических репрессий</t>
  </si>
  <si>
    <t>Основное мероприятие "Оказание социальной поддержки отдельным категориям граждан по обеспечению продовольственными товарами"</t>
  </si>
  <si>
    <t>предоставление социальной поддержки отдельным категориям граждан по обеспечению продовольственными товарами</t>
  </si>
  <si>
    <t>Основное мероприятие "Формирование доступной среды жизнедеятельности лиц с ограниченными способностями"</t>
  </si>
  <si>
    <t>Мероприятия по формированию доступной среды жизнедеятельности для лиц с ограниченными способностями</t>
  </si>
  <si>
    <t>Основное мероприятие "Обеспечение реализации комплекса мер, направленных на улучшение демографической ситуации в Курской области"</t>
  </si>
  <si>
    <t>Ежемесячное пособие на ребенка</t>
  </si>
  <si>
    <t xml:space="preserve"> Основное мероприятие "Ежемесячные выплаты детям от 3-х до 7 лет включительно"</t>
  </si>
  <si>
    <t>Муниципальная программа Беловского района Курской области "Социальная поддержка граждан Социальная поддержка граждан в Беловском районе Курской области на 2014 - 2020 годы "</t>
  </si>
  <si>
    <t>Подпрограмма «Обеспечение реализации муниципальной программы «Социальная поддержка  граждан в Беловском районе Курской области ;</t>
  </si>
  <si>
    <t>Основное мероприятие "Обеспечение деятельности и выполнение функций отдела соцобеспечения администрации Беловского района"</t>
  </si>
  <si>
    <t>Дотации на выравнивание бюджетной обеспеченности субъектов Российской Федерации и муниципальных образований</t>
  </si>
  <si>
    <t xml:space="preserve">Муниципальная программа «Создание условий для эффективного и ответственного управления муниципальными финансами, муниципальным долгом
и повышения устойчивости бюджетов
муниципального района «Беловский район» на 2015-2020 годы» 
</t>
  </si>
  <si>
    <t xml:space="preserve">Подпрограмма «Эффективная система межбюджетных отношений муниципального района «Беловский  район»   </t>
  </si>
  <si>
    <t>14 2</t>
  </si>
  <si>
    <t>Основное мероприятие "Выравнивание бюджетной обеспеченности муниципальных образований"</t>
  </si>
  <si>
    <t>14 2 01 13450</t>
  </si>
  <si>
    <t xml:space="preserve">Муниципальная программа «Создание условий для эффективного и ответственного управления муниципальными финансами, муниципальным долгом 
и повышения устойчивости бюджетов 
муниципального района «Беловский район» 
</t>
  </si>
  <si>
    <t xml:space="preserve">Подпрограмма «Эффективная система межбюджетных отношений муниципального района «Беловский  район»  </t>
  </si>
  <si>
    <t>Основное мероприятие "Оказание финансовой поддержки бюджетам поселений  по решению вопросов местного значения за счет средств муниципального района"</t>
  </si>
  <si>
    <t>Иные межбюджетные трансферты бюджетам поселений на оказание финансовой поддержки  по решению вопросов местного значения за счет средств муниципального района</t>
  </si>
  <si>
    <t>14 2 02 С1466</t>
  </si>
  <si>
    <t>Отдел по вопросам культуры, молодежной политики, физкультуры и спорта Администрации Беловского района Курской области</t>
  </si>
  <si>
    <t>003</t>
  </si>
  <si>
    <t xml:space="preserve">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</t>
  </si>
  <si>
    <t>Подпрограмма «Повышение эффективности реализации молодежной политики» муниципальной программы 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области»»</t>
  </si>
  <si>
    <t xml:space="preserve"> Основное мероприятие "Реализация мероприятий по созданию условий для поддержки талантливой молодежи, вовлечения молодежи в активную общественную  деятельность, гражданско-патриотическому воспитанию и допризывной подготовке"</t>
  </si>
  <si>
    <t>Реализация мероприятий в сфере молодежной политики</t>
  </si>
  <si>
    <t xml:space="preserve">Подпрограмма «Оздоровление и отдых детей»
муниципальной  программы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»
</t>
  </si>
  <si>
    <t>Основное мероприятие "Реализация мероприятий связанных с организацией отдыха детей в каникулярное время".</t>
  </si>
  <si>
    <t>Мероприятия, связанные с организацией отдыха детей в каникулярное время</t>
  </si>
  <si>
    <t xml:space="preserve">КУЛЬТУРА, КИНЕМАТОГРАФИЯ </t>
  </si>
  <si>
    <t>КУЛЬТУРА</t>
  </si>
  <si>
    <t xml:space="preserve">Муниципальная программа Беловского района Курской области 
 «Развитие культуры Беловского района »
</t>
  </si>
  <si>
    <t>Основное мероприятие "Организация и обеспечение деятельности МКУ Беловский центр культуры и досуга"</t>
  </si>
  <si>
    <t xml:space="preserve">Подпрограмма «Наследие» Муниципальной программы Беловского района Курской области 
 «Развитие культуры Беловского района »
</t>
  </si>
  <si>
    <t>Основное мероприятие "Организация и обеспечение деятельности МКУ Беловская меж поселенческая библиотека"</t>
  </si>
  <si>
    <t>подпрограмма «Управление муниципальной программой и обеспечение условий реализации» Муниципальной программы Беловского района Курской области  «Развитие культуры Беловского района »</t>
  </si>
  <si>
    <t>Основные мероприятие "Компенсация расходов на оплату жилых помещений, отопления и  освещения работникам муниципальных учреждений культуры"</t>
  </si>
  <si>
    <t>08 3 03 С1401</t>
  </si>
  <si>
    <t xml:space="preserve">Основное мероприятие "Обеспечение организации и проведения физкультурных и массовых спортивных мероприятий"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</si>
  <si>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</si>
  <si>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Основное мероприятие "Материально-техническое обеспечение спортивных сборных команд  муниципального района (отдельных спортсменов муниципального района" </t>
  </si>
  <si>
    <t>Создание условий для успешного выступления спортсменов муниципального образования на областных спортивных соревнованиях и развития спортивного резерва</t>
  </si>
  <si>
    <t>Управление образования администрации Беловского района</t>
  </si>
  <si>
    <t>004</t>
  </si>
  <si>
    <t xml:space="preserve">03 2 </t>
  </si>
  <si>
    <t>Основное мероприятие "Реализация дошкольных образовательных программ"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</si>
  <si>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 и оплату коммунальных услуг,)</t>
  </si>
  <si>
    <t>03 2 01 13030</t>
  </si>
  <si>
    <t>Расходы на обеспечение деятельности (оказание услуг) муниципальных учреждений за счет оказания платных услуг</t>
  </si>
  <si>
    <t>03 2 02</t>
  </si>
  <si>
    <t>Осуществление отдельных государственных полномочий по финансовому обеспечению расходов, связанных с оплатой жилых помещений, отопления и освещения работникам муниципальных образовательных организаций</t>
  </si>
  <si>
    <t>Предоставления мер социальной поддержки работникам муниципальных образовательных организаций</t>
  </si>
  <si>
    <t>Обеспечение предоставления мер социальной поддержки работникам муниципальных образовательных организаций</t>
  </si>
  <si>
    <t>05 1 01 С1417</t>
  </si>
  <si>
    <t xml:space="preserve">Муниципальная программа Беловского района Курской области "Развитие образования в Беловском районе  </t>
  </si>
  <si>
    <t>Основное мероприятие "Реализация основных общеобразовательных программ"</t>
  </si>
  <si>
    <t xml:space="preserve"> Реализация основных общеобразовательных  и дополнительных общеобразовательных программ  в части финансирования расходов на оплату труда 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</si>
  <si>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Расходы на мероприятия по организации питания обучающихся муниципальных образовательных организаций</t>
  </si>
  <si>
    <t>Приобретение горюче-смазочных материалов для обеспечения подвоза  обучающихся муниципальных общеобразовательных организаций к месту  обучения и обратно</t>
  </si>
  <si>
    <t>Расходы бюджета на приобретение горюче-смазочных материалов для обеспечения подвоза  обучающихся муниципальных общеобразовательных организаций к месту  обучения и обратно</t>
  </si>
  <si>
    <t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 муниципальных  общеобразовательных организациях"</t>
  </si>
  <si>
    <t>Мероприятия по организации питания обучающихся из малоимущих и (или) многодетных семей, а также обучающихся с ограниченными возможностями здоровья в  муниципальных  общеобразовательных организациях"</t>
  </si>
  <si>
    <t>Региональный проект "Современная школа"</t>
  </si>
  <si>
    <t>03 2 Е1 00000</t>
  </si>
  <si>
    <t>03 2 Е1 С1401</t>
  </si>
  <si>
    <t>Региональный проект "Успех каждого ребенка"</t>
  </si>
  <si>
    <t>03 2 Е2 00000</t>
  </si>
  <si>
    <t>Региональный проект "Цифровая образовательная среда"</t>
  </si>
  <si>
    <t>Подпрограмма "Повышение безопасности дорожного движения в Беловском районе курской области"</t>
  </si>
  <si>
    <t>Подпрограмма «Обеспечение  правопорядка  на  территории  Беловского района» муниципальной программы Беловского района Курской области  "Профилактика преступлений и иных правонарушений в Беловском районе Курской области»</t>
  </si>
  <si>
    <t>Основное мероприятие "Профилактика терроризма и экстремизма на территории  Беловского района"</t>
  </si>
  <si>
    <t>Муниципальная программа Беловского района Курской области «Содействие занятости населения  »</t>
  </si>
  <si>
    <t>Подпрограмма «Содействие временной занятости населения» муниципальной программы  «Содействие занятости населения »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</si>
  <si>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время".</t>
  </si>
  <si>
    <t>Развитие рынка труда, повышение эффективности занятости населения</t>
  </si>
  <si>
    <t>Дополнительное образование  детей</t>
  </si>
  <si>
    <t xml:space="preserve">Подпрограмма «Развитие дополнительного
образования и системы воспитания детей» 
</t>
  </si>
  <si>
    <t>Основное мероприятие "Содействие развитию дополнительного образования"</t>
  </si>
  <si>
    <t>Предоставление субсидий бюджетным, автономным учреждениям и иным некоммерческим организациям</t>
  </si>
  <si>
    <t>03 3 01 С1401</t>
  </si>
  <si>
    <t>Основное мероприятие "Внедрение и обеспечение функционирования модели персонифицированного финансирования дополнительного образования детей"</t>
  </si>
  <si>
    <t>Внедрение и обеспечение функционирования модели персонифицированного финансирования дополнительного образования детей</t>
  </si>
  <si>
    <t>03 3 02 С1448</t>
  </si>
  <si>
    <t>Муниципальная программа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"</t>
  </si>
  <si>
    <t xml:space="preserve">Подпрограмма «Оздоровление и отдых детей»
муниципальной  программы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
</t>
  </si>
  <si>
    <t xml:space="preserve">Средства муниципального образования на развитие системы оздоровления и отдыха детей </t>
  </si>
  <si>
    <t>03 1 01 С1401</t>
  </si>
  <si>
    <t xml:space="preserve">Муниципальная программа Беловского района Курской области "Развитие образования в Беловском  районе </t>
  </si>
  <si>
    <t>03 2 04 С1412</t>
  </si>
  <si>
    <t xml:space="preserve">Подпрограмма "Развитие дошкольного и общего образования детей" </t>
  </si>
  <si>
    <t>Основное мероприятие "Содействие развитию дошкольного образования"</t>
  </si>
  <si>
    <t>Выплата компенсации части родительской платы</t>
  </si>
  <si>
    <t>Подпрограмма «Реализация муниципальной политики в сфере физической культуры и спорта» муниципальной программы «Повышение эффективности работы с молодежью, организация отдыха и оздоровления детей, молодежи, развитие физической культуры и спорта в Беловском районе Курской области» »</t>
  </si>
  <si>
    <t>5</t>
  </si>
  <si>
    <t>«Беловский район» за 2023 год»</t>
  </si>
  <si>
    <t>финансирования дефицита  бюджета муниципального района "Беловский район" Курской области за 2023 год по кодам классификации источников финансирования дефицитов бюджетов</t>
  </si>
  <si>
    <t>"Беловский район" за 2023 год"</t>
  </si>
  <si>
    <t>Поступления доходов в бюджет муниципального района "Беловский  район" Курской области в 2023 году</t>
  </si>
  <si>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</si>
  <si>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</si>
  <si>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</si>
  <si>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</si>
  <si>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</si>
  <si>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 xml:space="preserve"> </t>
  </si>
  <si>
    <t>000</t>
  </si>
  <si>
    <t>1000000000</t>
  </si>
  <si>
    <t>0000</t>
  </si>
  <si>
    <t>1010000000</t>
  </si>
  <si>
    <t>1010200001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</si>
  <si>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</si>
  <si>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</si>
  <si>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1010201001</t>
  </si>
  <si>
    <t>1010202001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</si>
  <si>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</si>
  <si>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</si>
  <si>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</si>
  <si>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1010208001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</si>
  <si>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</si>
  <si>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1010213001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</si>
  <si>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</si>
  <si>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1010214001</t>
  </si>
  <si>
    <t>1030000000</t>
  </si>
  <si>
    <t>1030200001</t>
  </si>
  <si>
    <t>1030223001</t>
  </si>
  <si>
    <t>1030223101</t>
  </si>
  <si>
    <t>1030224001</t>
  </si>
  <si>
    <t>1030224101</t>
  </si>
  <si>
    <t>1030225001</t>
  </si>
  <si>
    <t>1030225101</t>
  </si>
  <si>
    <t>1030226001</t>
  </si>
  <si>
    <t>1030226101</t>
  </si>
  <si>
    <t>1050000000</t>
  </si>
  <si>
    <t>1050100000</t>
  </si>
  <si>
    <t>Налог, взимаемый с налогоплательщиков, выбравших в качестве объекта налогообложения доходы</t>
  </si>
  <si>
    <t>1050101001</t>
  </si>
  <si>
    <t>1050101101</t>
  </si>
  <si>
    <t>1050102001</t>
  </si>
  <si>
    <t>1050102101</t>
  </si>
  <si>
    <t>1050200002</t>
  </si>
  <si>
    <t>1050201002</t>
  </si>
  <si>
    <t>1050300001</t>
  </si>
  <si>
    <t>1050301001</t>
  </si>
  <si>
    <t>1050400002</t>
  </si>
  <si>
    <t>Налог, взимаемый в связи с применением патентной системы налогообложения, зачисляемый в бюджеты муниципальных районов &lt;5&gt;</t>
  </si>
  <si>
    <t>1050402002</t>
  </si>
  <si>
    <t>1080000000</t>
  </si>
  <si>
    <t>1080300001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</si>
  <si>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</si>
  <si>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</t>
  </si>
  <si>
    <t>1110000000</t>
  </si>
  <si>
    <t>1110500000</t>
  </si>
  <si>
    <t>120</t>
  </si>
  <si>
    <t>1110501000</t>
  </si>
  <si>
    <t>1110501305</t>
  </si>
  <si>
    <t>1110700000</t>
  </si>
  <si>
    <t>1110701000</t>
  </si>
  <si>
    <t>1110701505</t>
  </si>
  <si>
    <t>1120000000</t>
  </si>
  <si>
    <t>1120100001</t>
  </si>
  <si>
    <t>Плата за выбросы загрязняющих веществ в атмосферный воздух стационарными объектами &lt;7&gt;</t>
  </si>
  <si>
    <t>1120101001</t>
  </si>
  <si>
    <t>1120104001</t>
  </si>
  <si>
    <t>1120104101</t>
  </si>
  <si>
    <t>1130000000</t>
  </si>
  <si>
    <t>Доходы от оказания платных услуг (работ)</t>
  </si>
  <si>
    <t>1130100000</t>
  </si>
  <si>
    <t>130</t>
  </si>
  <si>
    <t>1130199000</t>
  </si>
  <si>
    <t>1130199505</t>
  </si>
  <si>
    <t>1130200000</t>
  </si>
  <si>
    <t>Прочие доходы от компенсации затрат государства</t>
  </si>
  <si>
    <t>1130299000</t>
  </si>
  <si>
    <t>Прочие доходы от компенсации затрат бюджетов муниципальных районов</t>
  </si>
  <si>
    <t>1130299505</t>
  </si>
  <si>
    <t>1140000000</t>
  </si>
  <si>
    <t>1140200000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</si>
  <si>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</si>
  <si>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1140205005</t>
  </si>
  <si>
    <t>410</t>
  </si>
  <si>
    <t>1140205305</t>
  </si>
  <si>
    <t>440</t>
  </si>
  <si>
    <t>1140600000</t>
  </si>
  <si>
    <t>430</t>
  </si>
  <si>
    <t>Доходы от продажи земельных участков, государственная собственность на которые не разграничена</t>
  </si>
  <si>
    <t>1140601000</t>
  </si>
  <si>
    <t>1140601305</t>
  </si>
  <si>
    <t>1160000000</t>
  </si>
  <si>
    <t>1160100001</t>
  </si>
  <si>
    <t>140</t>
  </si>
  <si>
    <t>1160105001</t>
  </si>
  <si>
    <t>1160105301</t>
  </si>
  <si>
    <t>1160106001</t>
  </si>
  <si>
    <t>1160106301</t>
  </si>
  <si>
    <t>1160107001</t>
  </si>
  <si>
    <t>1160107301</t>
  </si>
  <si>
    <t>1160108001</t>
  </si>
  <si>
    <t>1160108301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</si>
  <si>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</si>
  <si>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1160110001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</si>
  <si>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</si>
  <si>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1160110301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</si>
  <si>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</si>
  <si>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1160113001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</si>
  <si>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</si>
  <si>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1160113301</t>
  </si>
  <si>
    <t>1160117001</t>
  </si>
  <si>
    <t>1160117301</t>
  </si>
  <si>
    <t>1160119001</t>
  </si>
  <si>
    <t>1160119301</t>
  </si>
  <si>
    <t>1160120001</t>
  </si>
  <si>
    <t>1160120301</t>
  </si>
  <si>
    <t>1160700000</t>
  </si>
  <si>
    <t>1160709000</t>
  </si>
  <si>
    <t>1160709005</t>
  </si>
  <si>
    <t>1170000000</t>
  </si>
  <si>
    <t>1170100000</t>
  </si>
  <si>
    <t>180</t>
  </si>
  <si>
    <t>1170105005</t>
  </si>
  <si>
    <t>1171500000</t>
  </si>
  <si>
    <t>150</t>
  </si>
  <si>
    <t>1171503005</t>
  </si>
  <si>
    <t>2000000000</t>
  </si>
  <si>
    <t>2020000000</t>
  </si>
  <si>
    <t>2021000000</t>
  </si>
  <si>
    <t>2021500100</t>
  </si>
  <si>
    <t>2021500105</t>
  </si>
  <si>
    <t>2022000000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</si>
  <si>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</si>
  <si>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2022517200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</si>
  <si>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</si>
  <si>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2022517205</t>
  </si>
  <si>
    <t>2022517900</t>
  </si>
  <si>
    <t>2022517905</t>
  </si>
  <si>
    <t>2022530400</t>
  </si>
  <si>
    <t>2022530405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</si>
  <si>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</si>
  <si>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2022546700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</si>
  <si>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</si>
  <si>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2022546705</t>
  </si>
  <si>
    <t>Субсидии бюджетам на поддержку отрасли культуры</t>
  </si>
  <si>
    <t>2022551900</t>
  </si>
  <si>
    <t>Субсидии бюджетам муниципальных районов на поддержку отрасли культуры</t>
  </si>
  <si>
    <t>2022551905</t>
  </si>
  <si>
    <t>2022999900</t>
  </si>
  <si>
    <t>2022999905</t>
  </si>
  <si>
    <t>2023000000</t>
  </si>
  <si>
    <t>2023001300</t>
  </si>
  <si>
    <t>2023001305</t>
  </si>
  <si>
    <t>Субвенции бюджетам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</si>
  <si>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2023002700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</si>
  <si>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</si>
  <si>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2023002705</t>
  </si>
  <si>
    <t>2023508200</t>
  </si>
  <si>
    <t>2023508205</t>
  </si>
  <si>
    <t>2023530200</t>
  </si>
  <si>
    <t>2023530205</t>
  </si>
  <si>
    <t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</si>
  <si>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2023530300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</si>
  <si>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</si>
  <si>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2023530305</t>
  </si>
  <si>
    <t>2023593000</t>
  </si>
  <si>
    <t>2023593005</t>
  </si>
  <si>
    <t>2023999900</t>
  </si>
  <si>
    <t>2023999905</t>
  </si>
  <si>
    <t>2024000000</t>
  </si>
  <si>
    <t>2024001400</t>
  </si>
  <si>
    <t>2024001405</t>
  </si>
  <si>
    <t>2070000000</t>
  </si>
  <si>
    <t>2070500005</t>
  </si>
  <si>
    <t>2070503005</t>
  </si>
  <si>
    <t>2190000000</t>
  </si>
  <si>
    <t>2190000005</t>
  </si>
  <si>
    <t>2196001005</t>
  </si>
  <si>
    <t xml:space="preserve">Приложение № 3
к решению Представительного Собрания 
Беловского района Курской области 
___________ «Об исполнении бюджета муниципального района «Беловский район» за 2023 год» </t>
  </si>
  <si>
    <t>Спорт высших достижений</t>
  </si>
  <si>
    <t xml:space="preserve">Расходы бюджета муниципального района «Беловский район» Курской области  за 2023 год по ведомственной структуре расходов </t>
  </si>
  <si>
    <t>71 0 00 00000</t>
  </si>
  <si>
    <t>71 1 00 00000</t>
  </si>
  <si>
    <t>71 1 00 С1402</t>
  </si>
  <si>
    <t>02 0 00 00000</t>
  </si>
  <si>
    <t>Подпрограмма "Развитие мер социальной поддержки отдельных категорий граждан" муниципальной программы "Социальная поддержка граждан  Беловского района Курской области "</t>
  </si>
  <si>
    <t>02 2 00 00000</t>
  </si>
  <si>
    <t>02 2 08 00000</t>
  </si>
  <si>
    <t>02 2 08 R0821</t>
  </si>
  <si>
    <t xml:space="preserve">02 3 00 00000 </t>
  </si>
  <si>
    <t>02 3 01 00000</t>
  </si>
  <si>
    <t>02 3 01 13170</t>
  </si>
  <si>
    <t>09 0 00 00000</t>
  </si>
  <si>
    <t>09 1 00 00000</t>
  </si>
  <si>
    <t>09 1 01 00000</t>
  </si>
  <si>
    <t>09 1 01 С1437</t>
  </si>
  <si>
    <t>09 1 02 00000</t>
  </si>
  <si>
    <t>09 1 02 С1437</t>
  </si>
  <si>
    <t>10 0 00 00000</t>
  </si>
  <si>
    <t>10 1 00 00000</t>
  </si>
  <si>
    <t>10 1 01 00000</t>
  </si>
  <si>
    <t>10 1 01 13360</t>
  </si>
  <si>
    <t>12 0 00 00000</t>
  </si>
  <si>
    <t>12 1 00 00000</t>
  </si>
  <si>
    <t>12 1 01 00000</t>
  </si>
  <si>
    <t>12 1 01 13180</t>
  </si>
  <si>
    <t>12 1 01 13480</t>
  </si>
  <si>
    <t>17 0 00 00000</t>
  </si>
  <si>
    <t>17 2 00 00000</t>
  </si>
  <si>
    <t>17 2 01 00000</t>
  </si>
  <si>
    <t>17 2 01 13310</t>
  </si>
  <si>
    <t>73 0 00 00000</t>
  </si>
  <si>
    <t>73 1 00 00000</t>
  </si>
  <si>
    <t>73 1 00 С1402</t>
  </si>
  <si>
    <t>73 1 00 П1485</t>
  </si>
  <si>
    <t>77 0 00 00000</t>
  </si>
  <si>
    <t>77 5 00 00000</t>
  </si>
  <si>
    <t>Содержание работников осуществляющих отдельные государственные полномочия по организации проведения мероприятий при осуществлении деятельности по обращению с животными без владельцев</t>
  </si>
  <si>
    <t>77 5 00 12712</t>
  </si>
  <si>
    <t>78 0 00 00000</t>
  </si>
  <si>
    <t>78 1 00 00000</t>
  </si>
  <si>
    <t>78 1 00 С1403</t>
  </si>
  <si>
    <t>04 0 00 00000</t>
  </si>
  <si>
    <t>04 1 00 00000</t>
  </si>
  <si>
    <t>04 1 01 00000</t>
  </si>
  <si>
    <t>04 1 01 С1467</t>
  </si>
  <si>
    <t>06 0 00 00000</t>
  </si>
  <si>
    <t>06 1 00 00000</t>
  </si>
  <si>
    <t>Основное мероприятие "Мероприятие по очистке берегов реки Псел и прудов населенных пунктов Беловского района "</t>
  </si>
  <si>
    <t>06 1 02 00000</t>
  </si>
  <si>
    <t>Мероприятия по обеспечению охраны окружающей среды</t>
  </si>
  <si>
    <t xml:space="preserve">001 </t>
  </si>
  <si>
    <t>10 2 00 00000</t>
  </si>
  <si>
    <t>10 2 02 00000</t>
  </si>
  <si>
    <t>11 0 00 00000</t>
  </si>
  <si>
    <t>11 4 00 00000</t>
  </si>
  <si>
    <t>11 4 01 00000</t>
  </si>
  <si>
    <t>11 4 01 С1459</t>
  </si>
  <si>
    <t>12 2 00 00000</t>
  </si>
  <si>
    <t>12 2 01 00000</t>
  </si>
  <si>
    <t>12 2 01 С1486</t>
  </si>
  <si>
    <t>76 0 00 00000</t>
  </si>
  <si>
    <t>76 1 00 00000</t>
  </si>
  <si>
    <t>76 1 00 С1404</t>
  </si>
  <si>
    <t>Реализация специальных мер в сфере экономики</t>
  </si>
  <si>
    <t>76 1 00 С5000</t>
  </si>
  <si>
    <t>77 2 00 00000</t>
  </si>
  <si>
    <t>77 2 00 С1404</t>
  </si>
  <si>
    <t>77 2 00 С1439</t>
  </si>
  <si>
    <t>79 0 00 00000</t>
  </si>
  <si>
    <t>79 1 00 00000</t>
  </si>
  <si>
    <t>79 1 00 С1401</t>
  </si>
  <si>
    <t>Защита населения и территории от чрезвычайных ситуаций природного и техногенного характера, пожарная безопасность</t>
  </si>
  <si>
    <t>13 0 00 00000</t>
  </si>
  <si>
    <t>13 1 00 00000</t>
  </si>
  <si>
    <t>Создание и поддержание в состоянии постоянной готовности к использованию  систем  оповещения населения в Беловском районе Курской области.</t>
  </si>
  <si>
    <t>13 1 02 00000</t>
  </si>
  <si>
    <t>13 1 02 С1460</t>
  </si>
  <si>
    <t>13 1 03 00000</t>
  </si>
  <si>
    <t>13 1 03 С1401</t>
  </si>
  <si>
    <t>13 2 00 00000</t>
  </si>
  <si>
    <t>Основное мероприятие "Создание и поддержание на достаточном уровне резерва материальных средств гражданской обороны, средств индивидуальной защиты, лекарственных средств, медицинских изделий оборудования для оказания оперативной помощи населению</t>
  </si>
  <si>
    <t>13 2 02 00000</t>
  </si>
  <si>
    <t>13 2 02 С1460</t>
  </si>
  <si>
    <t>Основное мероприятие "Создание на территории Беловского района  комплексной системы обеспечения безопасности жизнедеятельности населения Беловского района  АПК "Безопасный город"</t>
  </si>
  <si>
    <t>13 2 03 00000</t>
  </si>
  <si>
    <t>13 2 03 С1460</t>
  </si>
  <si>
    <t>Основное мероприятие "Обеспечение первичных мер пожарной безопасности в границах Беловского района за границами сельских населенных пунктов"</t>
  </si>
  <si>
    <t>13 2 04 00000</t>
  </si>
  <si>
    <t>Обеспечение первичных мер пожарной безопасности в границах населенных пунктов муниципальных образований</t>
  </si>
  <si>
    <t>13 2 04 С1415</t>
  </si>
  <si>
    <t>12 2 02 00000</t>
  </si>
  <si>
    <t>12 2 02 С1435</t>
  </si>
  <si>
    <t>11 3 00 00000</t>
  </si>
  <si>
    <t>11 3 01 00000</t>
  </si>
  <si>
    <t>11 3 01 С 1426</t>
  </si>
  <si>
    <t>11 3 01 С1426</t>
  </si>
  <si>
    <t>11 2  00 00000</t>
  </si>
  <si>
    <t>11 2 01 00000</t>
  </si>
  <si>
    <t>Строительство (реконструкция) автомобильных дорог общего пользования местного значения</t>
  </si>
  <si>
    <t>11 2 01 С1423</t>
  </si>
  <si>
    <t>11 2 01 С1424</t>
  </si>
  <si>
    <t>11 2 03 00000</t>
  </si>
  <si>
    <t>Реализация проекта "Народный бюджет"  ремонт  автодороги ул. Мирная с. Песчаное Беловского района Курской области</t>
  </si>
  <si>
    <t>11 2 03 14009</t>
  </si>
  <si>
    <t>Реализация проекта "Народный бюджет" ремонт автодороги протяженностью 0,220 км  по ул. Интернациональная в д.Гирьи  Беловского района Курской области</t>
  </si>
  <si>
    <t>11 2 03 14010</t>
  </si>
  <si>
    <t>Реализация проекта "Народный бюджет" ремонт автодороги протяженностью 0,823 км  по ул. Коряговка в с. Белица  Беловского района Курской области</t>
  </si>
  <si>
    <t>11 2 03 14011</t>
  </si>
  <si>
    <t>Реализация проекта "Народный бюджет" ремонт автодороги протяженностью 0,29 км  по ул. Гостевка в с.Щеголек  Беловского района Курской области</t>
  </si>
  <si>
    <t>11 2 03 14012</t>
  </si>
  <si>
    <t>Реализация проекта "Народный бюджет" ремонт автодороги протяженностью 0,655 км  по ул. Зуевка в с. Пены  Беловского района Курской области</t>
  </si>
  <si>
    <t>11 2 03 14013</t>
  </si>
  <si>
    <t>Реализация проекта "Народный бюджет" ремонт автодороги протяженностью 0,425 км  по ул. Юбилейная с.Малое Солдатское  Беловского района Курской области</t>
  </si>
  <si>
    <t>11 2 03 14014</t>
  </si>
  <si>
    <t>Мероприятия, направленные на реализацию проекта "Народный бюджет"  ремонт  автодороги ул. Мирная с. Песчаное Беловского района Курской области</t>
  </si>
  <si>
    <t>11 2 03 S4009</t>
  </si>
  <si>
    <t>Мероприятия, направленные на реализацию проекта "Народный бюджет"  ремонт автодороги протяженностью 0,220 км  по ул. Интернациональная в д.Гирьи  Беловского района Курской области</t>
  </si>
  <si>
    <t>11 2 03 S4010</t>
  </si>
  <si>
    <t>Мероприятия, направленные на реализацию проекта "Народный бюджет"  ремонт автодороги протяженностью 0,823 км  по ул. Коряговка в с. Белица  Беловского района Курской области</t>
  </si>
  <si>
    <t>11 2 03 S4011</t>
  </si>
  <si>
    <t>Мероприятия, направленные на реализацию проекта "Народный бюджет"  ремонт автодороги протяженностью 0,29 км  по ул. Гостевка в с.Щеголек  Беловского района Курской области</t>
  </si>
  <si>
    <t>11 2 03 S4012</t>
  </si>
  <si>
    <t>Мероприятия, направленные на реализацию проекта "Народный бюджет"  ремонт автодороги протяженностью 0,655 км  по ул. Зуевка с. Пены  Беловского района Курской области</t>
  </si>
  <si>
    <t>11 2 03 S4013</t>
  </si>
  <si>
    <t>Мероприятия, направленные на реализацию проекта "Народный бюджет"  ремонт автодороги протяженностью 0,425 км  по ул. Юбилейная с. Малое Солдатское  Беловского района Курской области</t>
  </si>
  <si>
    <t>11 2 03 S4014</t>
  </si>
  <si>
    <t xml:space="preserve">07 0 00 00000 </t>
  </si>
  <si>
    <t>07 2 00 00000</t>
  </si>
  <si>
    <t>Основное мероприятие "Реализация Федерального закона от 13 июля 2015 года № 218-ФЗ "О государственной регистрации недвижимости"</t>
  </si>
  <si>
    <t>07 2 03 00000</t>
  </si>
  <si>
    <t>Мероприятия по внесению в Единый государственный реестр недвижимости сведений о границах муниципальных образований и границах населенных пунктов</t>
  </si>
  <si>
    <t>Реализация мероприятий по внесению в Единый государственный реестр недвижимости сведений о границах муниципальных образований и границах населенных пунктов</t>
  </si>
  <si>
    <t>Мероприятия  по  разработке документов территориального планирования и градостроительного зонирования</t>
  </si>
  <si>
    <t>07 2 03 С1416</t>
  </si>
  <si>
    <t>15 0 00 00000</t>
  </si>
  <si>
    <t>15 1 06</t>
  </si>
  <si>
    <t>15 1 06 С1405</t>
  </si>
  <si>
    <t>07 0 00 00000</t>
  </si>
  <si>
    <t>07 3 00 00000</t>
  </si>
  <si>
    <t>07 3 02 00000</t>
  </si>
  <si>
    <t>Развитие социальной и инженерной инфраструктуры муниципальных образований Курской области</t>
  </si>
  <si>
    <t>07 3 02 11500</t>
  </si>
  <si>
    <t>Мероприятия направленные на развитие социальной и инженерной инфраструктуры Беловского района Курской области</t>
  </si>
  <si>
    <t>07 3 02 S1500</t>
  </si>
  <si>
    <t>07 3 02 С1417</t>
  </si>
  <si>
    <t>07 3 04 00000</t>
  </si>
  <si>
    <t>07 3 04 С1431</t>
  </si>
  <si>
    <t>Основное мероприятие "Содействие развитию дошкольного  образования"</t>
  </si>
  <si>
    <t>03 2 02 С1417</t>
  </si>
  <si>
    <t>организация проведения мероприятий при осуществлении деятельности по обращению с животными без владельцев</t>
  </si>
  <si>
    <t>77 5 00 12700</t>
  </si>
  <si>
    <t>02 2 01 00000</t>
  </si>
  <si>
    <t>02 2 01 С1445</t>
  </si>
  <si>
    <t>02 3 00 00000</t>
  </si>
  <si>
    <t>02 3 01 13190</t>
  </si>
  <si>
    <t>75 3 00 00000</t>
  </si>
  <si>
    <t>75 3 00 С1402</t>
  </si>
  <si>
    <t>14 0 00 00000</t>
  </si>
  <si>
    <t>14 3 00 00000</t>
  </si>
  <si>
    <t>14 3 01 00000</t>
  </si>
  <si>
    <t>14 3 01 С1402</t>
  </si>
  <si>
    <t>Обеспечение деятельности контрольно-счетных органов муниципального образования</t>
  </si>
  <si>
    <t>74 0 00 00000</t>
  </si>
  <si>
    <t>Руководитель   контрольно- счетного органа муниципального образования</t>
  </si>
  <si>
    <t>74 1 00 00000</t>
  </si>
  <si>
    <t>74 1 00 С1402</t>
  </si>
  <si>
    <t>Аппарат  контрольно- счетного органа муниципального образования</t>
  </si>
  <si>
    <t>74 3 00 00000</t>
  </si>
  <si>
    <t>74 3 00 П1484</t>
  </si>
  <si>
    <t>03 0 00 00000</t>
  </si>
  <si>
    <t>03 1 00 00000</t>
  </si>
  <si>
    <t>03 1 01 00000</t>
  </si>
  <si>
    <t xml:space="preserve">Содержание работников , осуществляющих переданные государственные полномочия по выплате компенсации части родительской платы </t>
  </si>
  <si>
    <t>14 3 02 00000</t>
  </si>
  <si>
    <t>13 2 04 П1415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</si>
  <si>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</si>
  <si>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11 201 П14 23</t>
  </si>
  <si>
    <t>02 2 03 00000</t>
  </si>
  <si>
    <t>02 2 03 13150</t>
  </si>
  <si>
    <t>02 2 03 13160</t>
  </si>
  <si>
    <t>02 2 04 00000</t>
  </si>
  <si>
    <t>02 2 04 11170</t>
  </si>
  <si>
    <t>02 2 05 00000</t>
  </si>
  <si>
    <t>02 2 05 11180</t>
  </si>
  <si>
    <t xml:space="preserve">02 2 06 00000 </t>
  </si>
  <si>
    <t>02 2 06 С1483</t>
  </si>
  <si>
    <t>02 2 02 00000</t>
  </si>
  <si>
    <t>02 2 02 11130</t>
  </si>
  <si>
    <t>02 2 07 00000</t>
  </si>
  <si>
    <t>Ежемесячная выплата на детей от 3-х до 7 лет включительно</t>
  </si>
  <si>
    <t>02 2 07 R3020</t>
  </si>
  <si>
    <t>Ежемесячные выплаты на  детей в возрасте от 3-х до 7 лет включительно за счет средств областного бюджета</t>
  </si>
  <si>
    <t>02 2 07 R3021</t>
  </si>
  <si>
    <t>02 1 00 00000</t>
  </si>
  <si>
    <t>02 1 01 00000</t>
  </si>
  <si>
    <t>Содержание работников, осуществляющих переданные государственные полномочия в сфере социальной защиты населения</t>
  </si>
  <si>
    <t>02 1 01 13220</t>
  </si>
  <si>
    <t>Содержание работников, осуществляющих отдельные государственные полномочия по назначению и выплате ежемесячной денежной выплаты на ребенка в возрасте от трех до семи лет включительно</t>
  </si>
  <si>
    <t>02 1 01 13221</t>
  </si>
  <si>
    <t>14 2 00 00000</t>
  </si>
  <si>
    <t>14 2 01 00000</t>
  </si>
  <si>
    <t>Осуществление отдельных государственных полномочий по расчету и предоставлению дотаций на выравнивание бюджетной обеспеченности сельских поселений</t>
  </si>
  <si>
    <t>140 00 00000</t>
  </si>
  <si>
    <t>14 2 02 00000</t>
  </si>
  <si>
    <t>73 1 00С1402</t>
  </si>
  <si>
    <t>08 0 00 00000</t>
  </si>
  <si>
    <t>08 2 00 00000</t>
  </si>
  <si>
    <t>08 2 01 00000</t>
  </si>
  <si>
    <t>08 2 01 С1414</t>
  </si>
  <si>
    <t>08 4 00 00000</t>
  </si>
  <si>
    <t>08 4 02 00000</t>
  </si>
  <si>
    <t>Софинансирование расходных обязательств муниципальных образований, связанных с организацией отдыха детей в каникулярное время</t>
  </si>
  <si>
    <t>08 4 02 13540</t>
  </si>
  <si>
    <t>08 4 02 S3540</t>
  </si>
  <si>
    <t>01 0 00 00000</t>
  </si>
  <si>
    <t xml:space="preserve">Подпрограмма «Искусство» Муниципальной программы Беловского района Курской области  «Развитие культуры Беловского района »
</t>
  </si>
  <si>
    <t>01 1 00 00000</t>
  </si>
  <si>
    <t>01 1 01 00000</t>
  </si>
  <si>
    <t>Расходы на заработную плату и    начисления на выплаты по оплате труда работников учреждений культуры муниципальных районов</t>
  </si>
  <si>
    <t>01 1 01 12810</t>
  </si>
  <si>
    <t>Расходы на выплату заработной платы и  начисления на выплаты по оплате труда работников учреждений культуры муниципальных районов</t>
  </si>
  <si>
    <t>01 1 01 S2810</t>
  </si>
  <si>
    <t>01 1 01 С1401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</si>
  <si>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</si>
  <si>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01 1 01 L4670</t>
  </si>
  <si>
    <t>Региональный проект "Обеспечение качественно нового уровня развития инфраструктуры культуры (Культурная среда)</t>
  </si>
  <si>
    <t>01 1 А1 00000</t>
  </si>
  <si>
    <t xml:space="preserve">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населения)
</t>
  </si>
  <si>
    <t>01 1 А1 55197</t>
  </si>
  <si>
    <t>01 2 00 00000</t>
  </si>
  <si>
    <t>01 2 01 00000</t>
  </si>
  <si>
    <t>01 2 01 С1401</t>
  </si>
  <si>
    <t xml:space="preserve"> Расходы на поддержку отрасли культуры (реализация мероприятий по модернизации библиотек в части комплектования книжных фондов библиотек муниципальных образований и государственных общедоступных библиотек)</t>
  </si>
  <si>
    <t>01 2 01 L5193</t>
  </si>
  <si>
    <t>01 3 00 00000</t>
  </si>
  <si>
    <t>01 3 02 00000</t>
  </si>
  <si>
    <t>Осуществление отдельных государственных полномочий по  финансовому обеспечению расходов, связанных с оплатой жилых помещений , отопления и освещения работникам муниципальных учреждений культуры.</t>
  </si>
  <si>
    <t>01 3 02 12802</t>
  </si>
  <si>
    <t>08 3 00 00000</t>
  </si>
  <si>
    <t>08 3 03 00000</t>
  </si>
  <si>
    <t>08 3 01 00000</t>
  </si>
  <si>
    <t>08 3 01 С1406</t>
  </si>
  <si>
    <t>08 3 02 00000</t>
  </si>
  <si>
    <t>08 3 02 С1407</t>
  </si>
  <si>
    <t>03 2 00 00000</t>
  </si>
  <si>
    <t>03 2 01 00000</t>
  </si>
  <si>
    <t>03 2 01 С1401</t>
  </si>
  <si>
    <t>03 2 01 С1420</t>
  </si>
  <si>
    <t>03 2 02 00000</t>
  </si>
  <si>
    <t>03 2 02 12799</t>
  </si>
  <si>
    <t>03 2 02 13060</t>
  </si>
  <si>
    <t>03 2 02 S3060</t>
  </si>
  <si>
    <t>Реализация проекта "Народный бюджет" Капитальный ремонт здания Беличанского ДС, расположенного по адресу: Беловский р-н, с. Белица, ул. Советская д.22</t>
  </si>
  <si>
    <t>03 2 02 14015</t>
  </si>
  <si>
    <t>Реализация проекта "Народный бюджет" Капитальный ремонт Коммунаровского ДС (замена пола), расположенного по адресу: Курская область,Беловский район, п. Коммунар ул. Дружбы д.1</t>
  </si>
  <si>
    <t>03 2 02 14016</t>
  </si>
  <si>
    <t>Мероприятия, направленные на реализацию проекта "Народный бюджет" Капитальный ремонт здания Беличанского ДС, расположенного по адресу: Беловский р-н, с. Белица, ул. Советская д.22</t>
  </si>
  <si>
    <t>03 2 02 S4015</t>
  </si>
  <si>
    <t>Мероприятия, направленные на реализацию проекта "Народный бюджет" Капитальный ремонт Коммунаровского ДС (замена пола), расположенного по адресу: Курская область,Беловский район, п. Коммунар ул. Дружбы д.1</t>
  </si>
  <si>
    <t>03 2 02 S4016</t>
  </si>
  <si>
    <t xml:space="preserve">Развитие социальной и инженерной инфраструктуры муниципальных образований Курской области
</t>
  </si>
  <si>
    <t>03 2 03 00000</t>
  </si>
  <si>
    <t>03 2 03 13040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</si>
  <si>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</si>
  <si>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>03 2 03 53030</t>
  </si>
  <si>
    <t>03 2 03 R3030</t>
  </si>
  <si>
    <t>03 2 03 С1401</t>
  </si>
  <si>
    <t>03 2 03 С1420</t>
  </si>
  <si>
    <t>03 2 04 00000</t>
  </si>
  <si>
    <t>03 2 04 12799</t>
  </si>
  <si>
    <t>03 2 04 13060</t>
  </si>
  <si>
    <t>03 2 04 S3060</t>
  </si>
  <si>
    <t>03 2 04 13080</t>
  </si>
  <si>
    <t>03 2 04 S3080</t>
  </si>
  <si>
    <t>03 2 04 13090</t>
  </si>
  <si>
    <t>03 2 04 S3090</t>
  </si>
  <si>
    <t>Мероприятия по организации бесплатного горячего питания  обучающихся, получающих начальное общее образование в государственных и муниципальных образовательных организациях</t>
  </si>
  <si>
    <t>03 2 04 L3040</t>
  </si>
  <si>
    <t xml:space="preserve"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 </t>
  </si>
  <si>
    <t>03 2 Е1 51723</t>
  </si>
  <si>
    <t>Обновление материально-технической базы для организации учебноисследовательской,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</si>
  <si>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03 2 Е2 50980</t>
  </si>
  <si>
    <t xml:space="preserve">03 2 Е4 00000 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</si>
  <si>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 (Обеспечение образовательных организаций материально-технической базой для внедрения цифровой образовательной среды)</t>
  </si>
  <si>
    <t>03 2 Е4 52132</t>
  </si>
  <si>
    <t>Региональный проект «Патриотическое воспитание граждан Российской Федерации»</t>
  </si>
  <si>
    <t>03 2 ЕB 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</si>
  <si>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</si>
  <si>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2 ЕB 51790</t>
  </si>
  <si>
    <t xml:space="preserve">Создание и обеспечение функционирования центров образования естественно-научной и технологической направленности в общеобразовательных организациях, расположенных в сельской местности и малых городах за счет внебюджетных средств </t>
  </si>
  <si>
    <t>Реализация проекта "Народный бюджет" Капитальный ремонт здания Мокрушанской СОШ, расположенного по адресу: Курская область Беловский р-н, с. Мокрушино, Школьная ул., д.20</t>
  </si>
  <si>
    <t>03 2 04 14017</t>
  </si>
  <si>
    <t>Реализация проекта "Народный бюджет" Благоустройство общественной территории мемориального комплекса в честь воинов-земляков, погибших в период ВОВ 1941-1945г.г.Корочанской ООШ Беловского района Курской области</t>
  </si>
  <si>
    <t>03 2 04 14018</t>
  </si>
  <si>
    <t>Мероприятия, направленные на реализацию проекта "Народный бюджет" Капитальный ремонт здания Мокрушанской СОШ, расположенного по адресу: Курская область Беловский р-н, с.Мокрушино, Школьная ул., д.20</t>
  </si>
  <si>
    <t>03 2 04 S4017</t>
  </si>
  <si>
    <t>Мероприятия, направленные на реализацию проекта "Народный бюджет" Благоустройство общественной территории мемориального комплекса в честь воинов-земляков, погибших в период ВОВ 1941-1945г.г.Корочанской ООШ Беловского района Курской области</t>
  </si>
  <si>
    <t>03 2 04 S4018</t>
  </si>
  <si>
    <t>12 2 03</t>
  </si>
  <si>
    <t>12 2 03 С1435</t>
  </si>
  <si>
    <t>17 1 00 00000</t>
  </si>
  <si>
    <t>17 1 01 00000</t>
  </si>
  <si>
    <t>17 1 01 С1436</t>
  </si>
  <si>
    <t>03 3 00 00000</t>
  </si>
  <si>
    <t>03 3 01 00000</t>
  </si>
  <si>
    <t>03 3 01 12799</t>
  </si>
  <si>
    <t>03 3 02 00000</t>
  </si>
  <si>
    <t>Основное мероприятие "Обеспечение деятельности и выполнение функций ЦБ образования и МКУ "Информационно методический центр"</t>
  </si>
  <si>
    <t>08 4 02 С1458</t>
  </si>
  <si>
    <t>Основное мероприятие "Содействие развитию дошкольного и общего образования"</t>
  </si>
  <si>
    <t>03 2 02 13000</t>
  </si>
  <si>
    <t xml:space="preserve"> Основное мероприятие «Обеспечение деятельности и выполнение функций  физкультурно-оздоровительным комплексом Беловского района».</t>
  </si>
  <si>
    <t>ГРБС</t>
  </si>
  <si>
    <t>Администрация Беловского района Курской области</t>
  </si>
  <si>
    <t>Управление финансов администрации Беловского района Курской области</t>
  </si>
  <si>
    <t xml:space="preserve"> ВСЕГО </t>
  </si>
  <si>
    <t xml:space="preserve"> ОБЩЕГОСУДАРСТВЕННЫЕ ВОПРОСЫ </t>
  </si>
  <si>
    <t xml:space="preserve"> Функционирование высшего должностного лица субъекта Российской Федерации и муниципального образования </t>
  </si>
  <si>
    <t xml:space="preserve"> 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</si>
  <si>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 xml:space="preserve">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</si>
  <si>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 xml:space="preserve"> Судебная система </t>
  </si>
  <si>
    <t xml:space="preserve"> Обеспечение деятельности финансовых, налоговых и таможенных органов и органов финансового (финансово-бюджетного) надзора </t>
  </si>
  <si>
    <t xml:space="preserve"> Резервные фонды органов местного самоуправления </t>
  </si>
  <si>
    <t xml:space="preserve"> Другие общегосударственные вопросы </t>
  </si>
  <si>
    <t xml:space="preserve"> НАЦИОНАЛЬНАЯ БЕЗОПАСНОСТЬ И ПРАВООХРАНИТЕЛЬНАЯ ДЕЯТЕЛЬНОСТЬ </t>
  </si>
  <si>
    <t xml:space="preserve"> Защита населения и территории от чрезвычайных ситуаций природного и техногенного характера, пожарная безопасность </t>
  </si>
  <si>
    <t xml:space="preserve"> Другие вопросы в области национальной безопасности и правоохранительной деятельности </t>
  </si>
  <si>
    <t xml:space="preserve"> НАЦИОНАЛЬНАЯ ЭКОНОМИКА </t>
  </si>
  <si>
    <t xml:space="preserve"> Транспорт </t>
  </si>
  <si>
    <t xml:space="preserve"> Дорожное хозяйство (дорожные фонды) </t>
  </si>
  <si>
    <t xml:space="preserve"> Другие вопросы в области национальной экономики </t>
  </si>
  <si>
    <t xml:space="preserve"> ЖИЛИЩНО-КОММУНАЛЬНОЕ ХОЗЯЙСТВО </t>
  </si>
  <si>
    <t xml:space="preserve"> Коммунальное хозяйство </t>
  </si>
  <si>
    <t xml:space="preserve"> ОБРАЗОВАНИЕ </t>
  </si>
  <si>
    <t xml:space="preserve"> Дошкольное образование </t>
  </si>
  <si>
    <t xml:space="preserve"> Общее образование </t>
  </si>
  <si>
    <t xml:space="preserve"> Дополнительное образование детей </t>
  </si>
  <si>
    <t xml:space="preserve"> Молодежная политика </t>
  </si>
  <si>
    <t xml:space="preserve"> Другие вопросы в области образования </t>
  </si>
  <si>
    <t xml:space="preserve"> КУЛЬТУРА, КИНЕМАТОГРАФИЯ </t>
  </si>
  <si>
    <t xml:space="preserve"> Культура </t>
  </si>
  <si>
    <t xml:space="preserve"> ЗДРАВООХРАНЕНИЕ </t>
  </si>
  <si>
    <t xml:space="preserve"> Санитарно-эпидемиологическое благополучие </t>
  </si>
  <si>
    <t xml:space="preserve"> СОЦИАЛЬНАЯ ПОЛИТИКА </t>
  </si>
  <si>
    <t xml:space="preserve"> Пенсионное обеспечение </t>
  </si>
  <si>
    <t xml:space="preserve"> Социальное обеспечение населения </t>
  </si>
  <si>
    <t xml:space="preserve"> Охрана семьи и детства </t>
  </si>
  <si>
    <t xml:space="preserve"> Другие вопросы в области социальной политики </t>
  </si>
  <si>
    <t xml:space="preserve"> ФИЗИЧЕСКАЯ КУЛЬТУРА И СПОРТ </t>
  </si>
  <si>
    <t xml:space="preserve"> Массовый спорт </t>
  </si>
  <si>
    <t xml:space="preserve"> Спорт высших достижений </t>
  </si>
  <si>
    <t xml:space="preserve"> МЕЖБЮДЖЕТНЫЕ ТРАНСФЕРТЫ </t>
  </si>
  <si>
    <t xml:space="preserve"> Дотации на выравнивание бюджетной обеспеченности субъектов Российской Федерации и муниципальных образований </t>
  </si>
  <si>
    <t xml:space="preserve"> Прочие межбюджетные трансферты общего характера </t>
  </si>
  <si>
    <t>РАСХОДЫ 
бюджета муниципального района "Беловский район" Курской области  за 2023 год по разделам и подразделам классификации расходов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</si>
</sst>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5" formatCode="_-* #,##0.00&quot;р.&quot;_-;\-* #,##0.00&quot;р.&quot;_-;_-* &quot;-&quot;??&quot;р.&quot;_-;_-@_-"/>
    <numFmt numFmtId="166" formatCode="[$-10419]###\ ###\ ###\ ###\ ##0.00"/>
    <numFmt numFmtId="167" formatCode="#,##0.00\ _₽"/>
    <numFmt numFmtId="168" formatCode="0000000"/>
    <numFmt numFmtId="169" formatCode="#,##0.00;[Red]\-#,##0.00"/>
    <numFmt numFmtId="170" formatCode="[=0]&quot;-&quot;;General"/>
    <numFmt numFmtId="171" formatCode="_-* #,##0.00_р_._-;\-* #,##0.00_р_._-;_-* &quot;-&quot;??_р_._-;_-@_-"/>
  </numFmts>
  <fonts count="3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 CYR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 CYR"/>
    </font>
    <font>
      <sz val="10"/>
      <name val="Helv"/>
    </font>
    <font>
      <u/>
      <sz val="10"/>
      <color indexed="12"/>
      <name val="Arial Cyr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</font>
    <font>
      <sz val="9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sz val="9"/>
      <name val="Arial Cyr"/>
      <charset val="204"/>
    </font>
    <font>
      <b/>
      <sz val="9"/>
      <name val="Arial Cyr"/>
      <charset val="204"/>
    </font>
    <font>
      <b/>
      <sz val="10"/>
      <name val="Arial Cyr"/>
      <charset val="204"/>
    </font>
    <font>
      <b/>
      <sz val="9"/>
      <color rgb="FF22272F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YS Text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5F5F5"/>
        <bgColor rgb="FFF5F5F5"/>
      </patternFill>
    </fill>
    <fill>
      <patternFill patternType="solid">
        <fgColor rgb="FFDCE6F2"/>
      </patternFill>
    </fill>
    <fill>
      <patternFill patternType="solid">
        <fgColor rgb="FFFFFDFD"/>
        <bgColor auto="1"/>
      </patternFill>
    </fill>
    <fill>
      <patternFill patternType="solid">
        <fgColor rgb="FFC0DCC0"/>
        <bgColor auto="1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24">
    <xf numFmtId="0" fontId="0" fillId="0" borderId="0"/>
    <xf numFmtId="0" fontId="2" fillId="0" borderId="0"/>
    <xf numFmtId="0" fontId="2" fillId="0" borderId="0"/>
    <xf numFmtId="165" fontId="4" fillId="0" borderId="0">
      <alignment vertical="top" wrapText="1"/>
    </xf>
    <xf numFmtId="0" fontId="5" fillId="0" borderId="0"/>
    <xf numFmtId="0" fontId="21" fillId="0" borderId="0"/>
    <xf numFmtId="0" fontId="22" fillId="0" borderId="0" applyNumberFormat="0" applyFill="0" applyBorder="0" applyAlignment="0" applyProtection="0">
      <alignment vertical="top"/>
      <protection locked="0"/>
    </xf>
    <xf numFmtId="165" fontId="4" fillId="0" borderId="0">
      <alignment vertical="top" wrapText="1"/>
    </xf>
    <xf numFmtId="0" fontId="23" fillId="0" borderId="0"/>
    <xf numFmtId="0" fontId="16" fillId="0" borderId="0">
      <alignment horizontal="right" vertical="top" wrapText="1"/>
    </xf>
    <xf numFmtId="49" fontId="27" fillId="0" borderId="7">
      <alignment horizontal="center" vertical="center" wrapText="1"/>
    </xf>
    <xf numFmtId="49" fontId="27" fillId="4" borderId="8">
      <alignment horizontal="center" vertical="top" shrinkToFit="1"/>
    </xf>
    <xf numFmtId="4" fontId="27" fillId="4" borderId="8">
      <alignment horizontal="right" vertical="top" shrinkToFit="1"/>
    </xf>
    <xf numFmtId="0" fontId="28" fillId="0" borderId="9">
      <alignment horizontal="left" vertical="top" wrapText="1"/>
    </xf>
    <xf numFmtId="49" fontId="16" fillId="0" borderId="10">
      <alignment horizontal="center" vertical="top" shrinkToFit="1"/>
    </xf>
    <xf numFmtId="4" fontId="16" fillId="0" borderId="10">
      <alignment horizontal="right" vertical="top" shrinkToFit="1"/>
    </xf>
    <xf numFmtId="4" fontId="16" fillId="0" borderId="11">
      <alignment horizontal="right" vertical="top" shrinkToFit="1"/>
    </xf>
    <xf numFmtId="0" fontId="27" fillId="4" borderId="12">
      <alignment horizontal="left" vertical="top" wrapText="1"/>
    </xf>
    <xf numFmtId="0" fontId="30" fillId="0" borderId="0"/>
    <xf numFmtId="0" fontId="1" fillId="0" borderId="0"/>
    <xf numFmtId="0" fontId="1" fillId="0" borderId="0"/>
    <xf numFmtId="165" fontId="4" fillId="0" borderId="0">
      <alignment vertical="top" wrapText="1"/>
    </xf>
    <xf numFmtId="0" fontId="21" fillId="0" borderId="0"/>
    <xf numFmtId="171" fontId="30" fillId="0" borderId="0" applyFont="0" applyFill="0" applyBorder="0" applyAlignment="0" applyProtection="0"/>
  </cellStyleXfs>
  <cellXfs count="182">
    <xf numFmtId="0" fontId="0" fillId="0" borderId="0" xfId="0"/>
    <xf numFmtId="0" fontId="3" fillId="0" borderId="0" xfId="0" applyFont="1" applyAlignment="1">
      <alignment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/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right" vertical="center"/>
    </xf>
    <xf numFmtId="0" fontId="15" fillId="3" borderId="2" xfId="2" applyFont="1" applyFill="1" applyBorder="1" applyAlignment="1">
      <alignment horizontal="left" vertical="center" wrapText="1" readingOrder="1"/>
    </xf>
    <xf numFmtId="0" fontId="15" fillId="3" borderId="2" xfId="2" applyFont="1" applyFill="1" applyBorder="1" applyAlignment="1">
      <alignment horizontal="center" vertical="center" wrapText="1" readingOrder="1"/>
    </xf>
    <xf numFmtId="0" fontId="4" fillId="0" borderId="2" xfId="2" applyFont="1" applyBorder="1" applyAlignment="1">
      <alignment horizontal="left" vertical="center" wrapText="1" readingOrder="1"/>
    </xf>
    <xf numFmtId="166" fontId="4" fillId="0" borderId="2" xfId="2" applyNumberFormat="1" applyFont="1" applyBorder="1" applyAlignment="1">
      <alignment horizontal="center" vertical="center" wrapText="1" readingOrder="1"/>
    </xf>
    <xf numFmtId="0" fontId="11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0" fillId="0" borderId="0" xfId="0" applyAlignment="1">
      <alignment horizontal="right" vertical="top" wrapText="1"/>
    </xf>
    <xf numFmtId="0" fontId="18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vertical="top" wrapText="1"/>
    </xf>
    <xf numFmtId="0" fontId="15" fillId="0" borderId="2" xfId="0" applyFont="1" applyBorder="1" applyAlignment="1">
      <alignment horizontal="center" vertical="top" wrapText="1"/>
    </xf>
    <xf numFmtId="0" fontId="15" fillId="0" borderId="2" xfId="0" applyFont="1" applyBorder="1" applyAlignment="1">
      <alignment wrapText="1"/>
    </xf>
    <xf numFmtId="0" fontId="15" fillId="0" borderId="2" xfId="0" applyFont="1" applyBorder="1" applyAlignment="1">
      <alignment horizontal="center" wrapText="1"/>
    </xf>
    <xf numFmtId="0" fontId="15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 vertical="center" wrapText="1"/>
    </xf>
    <xf numFmtId="167" fontId="19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167" fontId="19" fillId="0" borderId="0" xfId="0" applyNumberFormat="1" applyFont="1" applyAlignment="1">
      <alignment horizontal="center"/>
    </xf>
    <xf numFmtId="0" fontId="20" fillId="0" borderId="0" xfId="0" applyFont="1" applyAlignment="1">
      <alignment horizontal="center"/>
    </xf>
    <xf numFmtId="0" fontId="14" fillId="0" borderId="1" xfId="5" applyFont="1" applyBorder="1" applyAlignment="1">
      <alignment horizontal="center" vertical="top" wrapText="1"/>
    </xf>
    <xf numFmtId="0" fontId="14" fillId="0" borderId="1" xfId="5" applyFont="1" applyBorder="1" applyAlignment="1">
      <alignment horizontal="center" vertical="center" wrapText="1"/>
    </xf>
    <xf numFmtId="4" fontId="11" fillId="5" borderId="2" xfId="0" applyNumberFormat="1" applyFont="1" applyFill="1" applyBorder="1" applyAlignment="1">
      <alignment horizontal="center" vertical="top"/>
    </xf>
    <xf numFmtId="0" fontId="11" fillId="2" borderId="14" xfId="0" applyFont="1" applyFill="1" applyBorder="1" applyAlignment="1">
      <alignment horizontal="center" vertical="top"/>
    </xf>
    <xf numFmtId="0" fontId="11" fillId="2" borderId="15" xfId="0" applyFont="1" applyFill="1" applyBorder="1" applyAlignment="1">
      <alignment horizontal="left" indent="2"/>
    </xf>
    <xf numFmtId="0" fontId="11" fillId="2" borderId="2" xfId="0" applyFont="1" applyFill="1" applyBorder="1" applyAlignment="1">
      <alignment horizontal="left" vertical="top" wrapText="1" indent="2"/>
    </xf>
    <xf numFmtId="0" fontId="11" fillId="2" borderId="16" xfId="0" applyFont="1" applyFill="1" applyBorder="1" applyAlignment="1">
      <alignment horizontal="center" vertical="top"/>
    </xf>
    <xf numFmtId="0" fontId="11" fillId="2" borderId="17" xfId="0" applyFont="1" applyFill="1" applyBorder="1" applyAlignment="1">
      <alignment horizontal="center" vertical="top"/>
    </xf>
    <xf numFmtId="0" fontId="11" fillId="2" borderId="18" xfId="0" applyFont="1" applyFill="1" applyBorder="1" applyAlignment="1">
      <alignment horizontal="center" vertical="top"/>
    </xf>
    <xf numFmtId="4" fontId="11" fillId="2" borderId="2" xfId="0" applyNumberFormat="1" applyFont="1" applyFill="1" applyBorder="1" applyAlignment="1">
      <alignment horizontal="right" vertical="top"/>
    </xf>
    <xf numFmtId="2" fontId="11" fillId="2" borderId="2" xfId="0" applyNumberFormat="1" applyFont="1" applyFill="1" applyBorder="1" applyAlignment="1">
      <alignment horizontal="right" vertical="top"/>
    </xf>
    <xf numFmtId="0" fontId="11" fillId="2" borderId="13" xfId="0" applyFont="1" applyFill="1" applyBorder="1" applyAlignment="1">
      <alignment horizontal="center" vertical="top"/>
    </xf>
    <xf numFmtId="0" fontId="3" fillId="2" borderId="14" xfId="0" applyFont="1" applyFill="1" applyBorder="1" applyAlignment="1">
      <alignment horizontal="left"/>
    </xf>
    <xf numFmtId="0" fontId="11" fillId="2" borderId="14" xfId="0" applyFont="1" applyFill="1" applyBorder="1" applyAlignment="1">
      <alignment horizontal="left" vertical="top" wrapText="1" indent="2"/>
    </xf>
    <xf numFmtId="0" fontId="11" fillId="2" borderId="19" xfId="0" applyFont="1" applyFill="1" applyBorder="1" applyAlignment="1">
      <alignment horizontal="center" vertical="top"/>
    </xf>
    <xf numFmtId="0" fontId="11" fillId="2" borderId="20" xfId="0" applyFont="1" applyFill="1" applyBorder="1" applyAlignment="1">
      <alignment horizontal="center" vertical="top"/>
    </xf>
    <xf numFmtId="0" fontId="11" fillId="2" borderId="21" xfId="0" applyFont="1" applyFill="1" applyBorder="1" applyAlignment="1">
      <alignment horizontal="center" vertical="top"/>
    </xf>
    <xf numFmtId="4" fontId="11" fillId="2" borderId="22" xfId="0" applyNumberFormat="1" applyFont="1" applyFill="1" applyBorder="1" applyAlignment="1">
      <alignment horizontal="right" vertical="top"/>
    </xf>
    <xf numFmtId="0" fontId="11" fillId="2" borderId="1" xfId="0" applyFont="1" applyFill="1" applyBorder="1" applyAlignment="1">
      <alignment horizontal="center" vertical="top"/>
    </xf>
    <xf numFmtId="0" fontId="11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right"/>
    </xf>
    <xf numFmtId="4" fontId="11" fillId="2" borderId="1" xfId="0" applyNumberFormat="1" applyFont="1" applyFill="1" applyBorder="1" applyAlignment="1">
      <alignment horizontal="right" vertical="top"/>
    </xf>
    <xf numFmtId="169" fontId="11" fillId="2" borderId="1" xfId="0" applyNumberFormat="1" applyFont="1" applyFill="1" applyBorder="1" applyAlignment="1">
      <alignment horizontal="right" vertical="top"/>
    </xf>
    <xf numFmtId="49" fontId="4" fillId="0" borderId="2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horizontal="center" vertical="top" wrapText="1"/>
    </xf>
    <xf numFmtId="169" fontId="7" fillId="6" borderId="23" xfId="0" applyNumberFormat="1" applyFont="1" applyFill="1" applyBorder="1" applyAlignment="1">
      <alignment horizontal="center"/>
    </xf>
    <xf numFmtId="4" fontId="7" fillId="5" borderId="2" xfId="0" applyNumberFormat="1" applyFont="1" applyFill="1" applyBorder="1" applyAlignment="1">
      <alignment horizontal="center" vertical="top"/>
    </xf>
    <xf numFmtId="170" fontId="7" fillId="5" borderId="2" xfId="0" applyNumberFormat="1" applyFont="1" applyFill="1" applyBorder="1" applyAlignment="1">
      <alignment horizontal="center" vertical="top"/>
    </xf>
    <xf numFmtId="0" fontId="31" fillId="0" borderId="1" xfId="0" applyFont="1" applyFill="1" applyBorder="1" applyAlignment="1">
      <alignment horizontal="right" vertical="top" wrapText="1"/>
    </xf>
    <xf numFmtId="0" fontId="31" fillId="0" borderId="1" xfId="0" applyFont="1" applyFill="1" applyBorder="1" applyAlignment="1">
      <alignment horizontal="left" vertical="top" wrapText="1"/>
    </xf>
    <xf numFmtId="0" fontId="31" fillId="0" borderId="1" xfId="0" applyFont="1" applyFill="1" applyBorder="1" applyAlignment="1">
      <alignment horizontal="center" vertical="top" wrapText="1"/>
    </xf>
    <xf numFmtId="0" fontId="31" fillId="0" borderId="1" xfId="0" applyFont="1" applyFill="1" applyBorder="1" applyAlignment="1">
      <alignment vertical="top" wrapText="1"/>
    </xf>
    <xf numFmtId="0" fontId="37" fillId="0" borderId="1" xfId="0" applyFont="1" applyFill="1" applyBorder="1"/>
    <xf numFmtId="49" fontId="31" fillId="0" borderId="1" xfId="0" applyNumberFormat="1" applyFont="1" applyFill="1" applyBorder="1" applyAlignment="1">
      <alignment horizontal="center" vertical="top" wrapText="1"/>
    </xf>
    <xf numFmtId="4" fontId="31" fillId="0" borderId="1" xfId="0" applyNumberFormat="1" applyFont="1" applyFill="1" applyBorder="1" applyAlignment="1">
      <alignment horizontal="right" wrapText="1"/>
    </xf>
    <xf numFmtId="0" fontId="29" fillId="0" borderId="1" xfId="0" applyFont="1" applyFill="1" applyBorder="1" applyAlignment="1">
      <alignment vertical="top" wrapText="1"/>
    </xf>
    <xf numFmtId="49" fontId="29" fillId="0" borderId="1" xfId="0" applyNumberFormat="1" applyFont="1" applyFill="1" applyBorder="1" applyAlignment="1">
      <alignment horizontal="center" vertical="top" wrapText="1"/>
    </xf>
    <xf numFmtId="0" fontId="29" fillId="0" borderId="1" xfId="0" applyFont="1" applyFill="1" applyBorder="1" applyAlignment="1">
      <alignment horizontal="right" vertical="top" wrapText="1"/>
    </xf>
    <xf numFmtId="4" fontId="29" fillId="0" borderId="1" xfId="0" applyNumberFormat="1" applyFont="1" applyFill="1" applyBorder="1" applyAlignment="1">
      <alignment horizontal="right" wrapText="1"/>
    </xf>
    <xf numFmtId="0" fontId="29" fillId="0" borderId="1" xfId="0" applyFont="1" applyFill="1" applyBorder="1" applyAlignment="1">
      <alignment horizontal="left" vertical="top" wrapText="1"/>
    </xf>
    <xf numFmtId="0" fontId="30" fillId="0" borderId="0" xfId="18" applyFill="1"/>
    <xf numFmtId="0" fontId="29" fillId="0" borderId="1" xfId="6" applyFont="1" applyFill="1" applyBorder="1" applyAlignment="1" applyProtection="1">
      <alignment vertical="top" wrapText="1"/>
    </xf>
    <xf numFmtId="0" fontId="29" fillId="0" borderId="1" xfId="20" applyFont="1" applyFill="1" applyBorder="1" applyAlignment="1">
      <alignment vertical="top" wrapText="1"/>
    </xf>
    <xf numFmtId="49" fontId="29" fillId="0" borderId="1" xfId="5" applyNumberFormat="1" applyFont="1" applyFill="1" applyBorder="1" applyAlignment="1">
      <alignment horizontal="center" vertical="top" wrapText="1"/>
    </xf>
    <xf numFmtId="0" fontId="31" fillId="0" borderId="1" xfId="5" applyFont="1" applyFill="1" applyBorder="1" applyAlignment="1">
      <alignment horizontal="center" vertical="top" wrapText="1"/>
    </xf>
    <xf numFmtId="0" fontId="29" fillId="0" borderId="1" xfId="19" applyFont="1" applyFill="1" applyBorder="1" applyAlignment="1">
      <alignment vertical="top" wrapText="1"/>
    </xf>
    <xf numFmtId="49" fontId="29" fillId="0" borderId="1" xfId="19" applyNumberFormat="1" applyFont="1" applyFill="1" applyBorder="1" applyAlignment="1">
      <alignment horizontal="center" vertical="top"/>
    </xf>
    <xf numFmtId="0" fontId="29" fillId="0" borderId="1" xfId="19" applyFont="1" applyFill="1" applyBorder="1" applyAlignment="1">
      <alignment horizontal="center" vertical="top" wrapText="1"/>
    </xf>
    <xf numFmtId="0" fontId="29" fillId="0" borderId="1" xfId="19" applyFont="1" applyFill="1" applyBorder="1" applyAlignment="1">
      <alignment horizontal="left" vertical="top" wrapText="1"/>
    </xf>
    <xf numFmtId="49" fontId="29" fillId="0" borderId="1" xfId="19" applyNumberFormat="1" applyFont="1" applyFill="1" applyBorder="1" applyAlignment="1">
      <alignment horizontal="right" vertical="top"/>
    </xf>
    <xf numFmtId="168" fontId="29" fillId="0" borderId="1" xfId="4" applyNumberFormat="1" applyFont="1" applyFill="1" applyBorder="1" applyAlignment="1" applyProtection="1">
      <alignment horizontal="left" vertical="top" wrapText="1"/>
      <protection hidden="1"/>
    </xf>
    <xf numFmtId="168" fontId="29" fillId="0" borderId="1" xfId="19" applyNumberFormat="1" applyFont="1" applyFill="1" applyBorder="1" applyAlignment="1" applyProtection="1">
      <alignment horizontal="left" vertical="top" wrapText="1"/>
      <protection hidden="1"/>
    </xf>
    <xf numFmtId="0" fontId="29" fillId="0" borderId="1" xfId="20" applyFont="1" applyFill="1" applyBorder="1" applyAlignment="1">
      <alignment horizontal="left" vertical="top" wrapText="1"/>
    </xf>
    <xf numFmtId="0" fontId="29" fillId="0" borderId="1" xfId="4" applyNumberFormat="1" applyFont="1" applyFill="1" applyBorder="1" applyAlignment="1" applyProtection="1">
      <alignment horizontal="left" vertical="top"/>
      <protection hidden="1"/>
    </xf>
    <xf numFmtId="0" fontId="29" fillId="0" borderId="1" xfId="4" applyNumberFormat="1" applyFont="1" applyFill="1" applyBorder="1" applyAlignment="1" applyProtection="1">
      <alignment horizontal="left"/>
      <protection hidden="1"/>
    </xf>
    <xf numFmtId="0" fontId="30" fillId="0" borderId="0" xfId="18" applyFill="1" applyAlignment="1">
      <alignment horizontal="left"/>
    </xf>
    <xf numFmtId="0" fontId="31" fillId="0" borderId="1" xfId="5" applyFont="1" applyFill="1" applyBorder="1" applyAlignment="1">
      <alignment horizontal="left" vertical="top" wrapText="1"/>
    </xf>
    <xf numFmtId="0" fontId="31" fillId="0" borderId="1" xfId="5" applyFont="1" applyFill="1" applyBorder="1" applyAlignment="1">
      <alignment vertical="top" wrapText="1"/>
    </xf>
    <xf numFmtId="49" fontId="31" fillId="0" borderId="1" xfId="5" applyNumberFormat="1" applyFont="1" applyFill="1" applyBorder="1" applyAlignment="1">
      <alignment horizontal="center" vertical="top" wrapText="1"/>
    </xf>
    <xf numFmtId="0" fontId="31" fillId="0" borderId="1" xfId="7" applyNumberFormat="1" applyFont="1" applyFill="1" applyBorder="1" applyAlignment="1">
      <alignment vertical="top" wrapText="1"/>
    </xf>
    <xf numFmtId="0" fontId="31" fillId="0" borderId="1" xfId="5" applyFont="1" applyFill="1" applyBorder="1" applyAlignment="1">
      <alignment horizontal="right" vertical="top" wrapText="1"/>
    </xf>
    <xf numFmtId="0" fontId="32" fillId="0" borderId="0" xfId="18" applyFont="1" applyFill="1"/>
    <xf numFmtId="4" fontId="29" fillId="0" borderId="1" xfId="2" applyNumberFormat="1" applyFont="1" applyFill="1" applyBorder="1" applyAlignment="1">
      <alignment horizontal="right" wrapText="1"/>
    </xf>
    <xf numFmtId="4" fontId="29" fillId="0" borderId="1" xfId="8" applyNumberFormat="1" applyFont="1" applyFill="1" applyBorder="1" applyAlignment="1">
      <alignment horizontal="right"/>
    </xf>
    <xf numFmtId="4" fontId="31" fillId="0" borderId="1" xfId="5" applyNumberFormat="1" applyFont="1" applyFill="1" applyBorder="1" applyAlignment="1">
      <alignment horizontal="right" wrapText="1"/>
    </xf>
    <xf numFmtId="4" fontId="31" fillId="0" borderId="1" xfId="2" applyNumberFormat="1" applyFont="1" applyFill="1" applyBorder="1" applyAlignment="1">
      <alignment horizontal="right" wrapText="1"/>
    </xf>
    <xf numFmtId="0" fontId="29" fillId="0" borderId="1" xfId="4" applyFont="1" applyFill="1" applyBorder="1" applyAlignment="1" applyProtection="1">
      <alignment horizontal="left" vertical="top"/>
      <protection hidden="1"/>
    </xf>
    <xf numFmtId="49" fontId="29" fillId="0" borderId="1" xfId="5" applyNumberFormat="1" applyFont="1" applyFill="1" applyBorder="1" applyAlignment="1">
      <alignment horizontal="center" wrapText="1"/>
    </xf>
    <xf numFmtId="4" fontId="32" fillId="0" borderId="0" xfId="18" applyNumberFormat="1" applyFont="1" applyFill="1" applyAlignment="1">
      <alignment horizontal="right"/>
    </xf>
    <xf numFmtId="3" fontId="29" fillId="0" borderId="1" xfId="0" applyNumberFormat="1" applyFont="1" applyFill="1" applyBorder="1" applyAlignment="1">
      <alignment horizontal="left" vertical="top" wrapText="1"/>
    </xf>
    <xf numFmtId="49" fontId="29" fillId="0" borderId="1" xfId="0" applyNumberFormat="1" applyFont="1" applyFill="1" applyBorder="1" applyAlignment="1">
      <alignment horizontal="left" vertical="top" wrapText="1"/>
    </xf>
    <xf numFmtId="0" fontId="32" fillId="0" borderId="1" xfId="0" applyFont="1" applyFill="1" applyBorder="1" applyAlignment="1">
      <alignment vertical="top" wrapText="1"/>
    </xf>
    <xf numFmtId="0" fontId="29" fillId="0" borderId="1" xfId="0" applyFont="1" applyFill="1" applyBorder="1" applyAlignment="1">
      <alignment horizontal="justify" vertical="top"/>
    </xf>
    <xf numFmtId="4" fontId="29" fillId="0" borderId="1" xfId="0" applyNumberFormat="1" applyFont="1" applyFill="1" applyBorder="1" applyAlignment="1">
      <alignment horizontal="right"/>
    </xf>
    <xf numFmtId="49" fontId="29" fillId="0" borderId="1" xfId="0" applyNumberFormat="1" applyFont="1" applyFill="1" applyBorder="1" applyAlignment="1">
      <alignment horizontal="center" vertical="top"/>
    </xf>
    <xf numFmtId="49" fontId="29" fillId="0" borderId="1" xfId="0" applyNumberFormat="1" applyFont="1" applyFill="1" applyBorder="1" applyAlignment="1">
      <alignment horizontal="right" vertical="top"/>
    </xf>
    <xf numFmtId="0" fontId="29" fillId="0" borderId="1" xfId="0" applyFont="1" applyFill="1" applyBorder="1" applyAlignment="1">
      <alignment horizontal="center" vertical="top" wrapText="1"/>
    </xf>
    <xf numFmtId="0" fontId="29" fillId="0" borderId="1" xfId="0" applyFont="1" applyFill="1" applyBorder="1" applyAlignment="1">
      <alignment vertical="top"/>
    </xf>
    <xf numFmtId="0" fontId="29" fillId="0" borderId="1" xfId="0" applyNumberFormat="1" applyFont="1" applyFill="1" applyBorder="1" applyAlignment="1">
      <alignment vertical="top" wrapText="1"/>
    </xf>
    <xf numFmtId="0" fontId="35" fillId="0" borderId="1" xfId="0" applyFont="1" applyFill="1" applyBorder="1" applyAlignment="1">
      <alignment vertical="top" wrapText="1"/>
    </xf>
    <xf numFmtId="0" fontId="29" fillId="0" borderId="1" xfId="0" applyFont="1" applyFill="1" applyBorder="1" applyAlignment="1">
      <alignment horizontal="justify" vertical="top" wrapText="1"/>
    </xf>
    <xf numFmtId="49" fontId="29" fillId="0" borderId="1" xfId="0" applyNumberFormat="1" applyFont="1" applyFill="1" applyBorder="1" applyAlignment="1">
      <alignment horizontal="center" wrapText="1"/>
    </xf>
    <xf numFmtId="0" fontId="29" fillId="0" borderId="1" xfId="0" applyFont="1" applyFill="1" applyBorder="1" applyAlignment="1">
      <alignment horizontal="left" wrapText="1"/>
    </xf>
    <xf numFmtId="0" fontId="29" fillId="0" borderId="1" xfId="0" applyFont="1" applyFill="1" applyBorder="1" applyAlignment="1">
      <alignment horizontal="right" wrapText="1"/>
    </xf>
    <xf numFmtId="0" fontId="0" fillId="0" borderId="2" xfId="0" applyFill="1" applyBorder="1" applyAlignment="1">
      <alignment vertical="top" wrapText="1"/>
    </xf>
    <xf numFmtId="0" fontId="29" fillId="0" borderId="1" xfId="0" applyFont="1" applyFill="1" applyBorder="1" applyAlignment="1">
      <alignment horizontal="center" wrapText="1"/>
    </xf>
    <xf numFmtId="2" fontId="29" fillId="0" borderId="1" xfId="0" applyNumberFormat="1" applyFont="1" applyFill="1" applyBorder="1" applyAlignment="1">
      <alignment horizontal="right" wrapText="1"/>
    </xf>
    <xf numFmtId="49" fontId="31" fillId="0" borderId="1" xfId="0" applyNumberFormat="1" applyFont="1" applyFill="1" applyBorder="1" applyAlignment="1">
      <alignment horizontal="center" vertical="top"/>
    </xf>
    <xf numFmtId="49" fontId="29" fillId="0" borderId="1" xfId="0" applyNumberFormat="1" applyFont="1" applyFill="1" applyBorder="1" applyAlignment="1">
      <alignment horizontal="left" vertical="top"/>
    </xf>
    <xf numFmtId="49" fontId="31" fillId="0" borderId="1" xfId="0" applyNumberFormat="1" applyFont="1" applyFill="1" applyBorder="1" applyAlignment="1">
      <alignment horizontal="left" vertical="top"/>
    </xf>
    <xf numFmtId="49" fontId="31" fillId="0" borderId="1" xfId="0" applyNumberFormat="1" applyFont="1" applyFill="1" applyBorder="1" applyAlignment="1">
      <alignment horizontal="right" vertical="top"/>
    </xf>
    <xf numFmtId="4" fontId="31" fillId="0" borderId="1" xfId="0" applyNumberFormat="1" applyFont="1" applyFill="1" applyBorder="1" applyAlignment="1">
      <alignment horizontal="right"/>
    </xf>
    <xf numFmtId="0" fontId="32" fillId="0" borderId="1" xfId="0" applyNumberFormat="1" applyFont="1" applyFill="1" applyBorder="1" applyAlignment="1">
      <alignment vertical="top" wrapText="1"/>
    </xf>
    <xf numFmtId="3" fontId="29" fillId="0" borderId="1" xfId="0" applyNumberFormat="1" applyFont="1" applyFill="1" applyBorder="1" applyAlignment="1">
      <alignment horizontal="left" wrapText="1"/>
    </xf>
    <xf numFmtId="3" fontId="31" fillId="0" borderId="1" xfId="0" applyNumberFormat="1" applyFont="1" applyFill="1" applyBorder="1" applyAlignment="1">
      <alignment horizontal="left" vertical="top" wrapText="1"/>
    </xf>
    <xf numFmtId="0" fontId="29" fillId="0" borderId="1" xfId="0" applyFont="1" applyFill="1" applyBorder="1" applyAlignment="1">
      <alignment wrapText="1"/>
    </xf>
    <xf numFmtId="49" fontId="31" fillId="0" borderId="1" xfId="0" applyNumberFormat="1" applyFont="1" applyFill="1" applyBorder="1" applyAlignment="1">
      <alignment horizontal="left" vertical="top" wrapText="1"/>
    </xf>
    <xf numFmtId="49" fontId="29" fillId="0" borderId="1" xfId="0" applyNumberFormat="1" applyFont="1" applyFill="1" applyBorder="1" applyAlignment="1">
      <alignment horizontal="right" vertical="top" wrapText="1"/>
    </xf>
    <xf numFmtId="49" fontId="29" fillId="0" borderId="1" xfId="0" applyNumberFormat="1" applyFont="1" applyFill="1" applyBorder="1" applyAlignment="1">
      <alignment horizontal="right" wrapText="1"/>
    </xf>
    <xf numFmtId="0" fontId="35" fillId="0" borderId="1" xfId="0" applyFont="1" applyFill="1" applyBorder="1" applyAlignment="1">
      <alignment vertical="top"/>
    </xf>
    <xf numFmtId="0" fontId="0" fillId="0" borderId="1" xfId="0" applyFill="1" applyBorder="1" applyAlignment="1">
      <alignment horizontal="left" vertical="top" wrapText="1"/>
    </xf>
    <xf numFmtId="0" fontId="29" fillId="0" borderId="1" xfId="0" applyFont="1" applyFill="1" applyBorder="1" applyAlignment="1">
      <alignment horizontal="left" vertical="center" wrapText="1"/>
    </xf>
    <xf numFmtId="49" fontId="29" fillId="0" borderId="1" xfId="0" applyNumberFormat="1" applyFont="1" applyFill="1" applyBorder="1" applyAlignment="1">
      <alignment horizontal="center" vertical="center" wrapText="1"/>
    </xf>
    <xf numFmtId="3" fontId="29" fillId="0" borderId="1" xfId="0" applyNumberFormat="1" applyFont="1" applyFill="1" applyBorder="1" applyAlignment="1">
      <alignment horizontal="left" vertical="center" wrapText="1"/>
    </xf>
    <xf numFmtId="49" fontId="29" fillId="0" borderId="1" xfId="0" applyNumberFormat="1" applyFont="1" applyFill="1" applyBorder="1" applyAlignment="1">
      <alignment horizontal="left" wrapText="1"/>
    </xf>
    <xf numFmtId="0" fontId="36" fillId="0" borderId="1" xfId="0" applyFont="1" applyFill="1" applyBorder="1" applyAlignment="1">
      <alignment horizontal="left" vertical="top" wrapText="1"/>
    </xf>
    <xf numFmtId="49" fontId="33" fillId="0" borderId="1" xfId="0" applyNumberFormat="1" applyFont="1" applyFill="1" applyBorder="1"/>
    <xf numFmtId="49" fontId="34" fillId="0" borderId="1" xfId="0" applyNumberFormat="1" applyFont="1" applyFill="1" applyBorder="1" applyAlignment="1">
      <alignment horizontal="center" vertical="center"/>
    </xf>
    <xf numFmtId="49" fontId="34" fillId="0" borderId="1" xfId="0" applyNumberFormat="1" applyFont="1" applyFill="1" applyBorder="1" applyAlignment="1">
      <alignment horizontal="center"/>
    </xf>
    <xf numFmtId="49" fontId="34" fillId="0" borderId="1" xfId="0" applyNumberFormat="1" applyFont="1" applyFill="1" applyBorder="1" applyAlignment="1">
      <alignment horizontal="left"/>
    </xf>
    <xf numFmtId="49" fontId="34" fillId="0" borderId="1" xfId="0" applyNumberFormat="1" applyFont="1" applyFill="1" applyBorder="1"/>
    <xf numFmtId="2" fontId="34" fillId="0" borderId="1" xfId="0" applyNumberFormat="1" applyFont="1" applyFill="1" applyBorder="1" applyAlignment="1">
      <alignment horizontal="right"/>
    </xf>
    <xf numFmtId="49" fontId="32" fillId="0" borderId="1" xfId="0" applyNumberFormat="1" applyFont="1" applyFill="1" applyBorder="1"/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/>
    </xf>
    <xf numFmtId="49" fontId="0" fillId="0" borderId="1" xfId="0" applyNumberFormat="1" applyFill="1" applyBorder="1" applyAlignment="1">
      <alignment horizontal="left"/>
    </xf>
    <xf numFmtId="49" fontId="0" fillId="0" borderId="1" xfId="0" applyNumberFormat="1" applyFill="1" applyBorder="1"/>
    <xf numFmtId="2" fontId="0" fillId="0" borderId="1" xfId="0" applyNumberFormat="1" applyFill="1" applyBorder="1" applyAlignment="1">
      <alignment horizontal="right"/>
    </xf>
    <xf numFmtId="49" fontId="32" fillId="0" borderId="1" xfId="0" applyNumberFormat="1" applyFont="1" applyFill="1" applyBorder="1" applyAlignment="1">
      <alignment wrapText="1"/>
    </xf>
    <xf numFmtId="0" fontId="0" fillId="0" borderId="1" xfId="0" applyNumberFormat="1" applyFill="1" applyBorder="1"/>
    <xf numFmtId="2" fontId="32" fillId="0" borderId="1" xfId="0" applyNumberFormat="1" applyFont="1" applyFill="1" applyBorder="1" applyAlignment="1">
      <alignment horizontal="right"/>
    </xf>
    <xf numFmtId="0" fontId="32" fillId="0" borderId="1" xfId="0" applyNumberFormat="1" applyFont="1" applyFill="1" applyBorder="1" applyAlignment="1">
      <alignment horizontal="right"/>
    </xf>
    <xf numFmtId="49" fontId="0" fillId="0" borderId="1" xfId="0" applyNumberFormat="1" applyFill="1" applyBorder="1" applyAlignment="1">
      <alignment horizontal="right"/>
    </xf>
    <xf numFmtId="0" fontId="32" fillId="0" borderId="0" xfId="0" applyFont="1" applyFill="1"/>
    <xf numFmtId="0" fontId="0" fillId="0" borderId="0" xfId="0" applyFill="1"/>
    <xf numFmtId="0" fontId="0" fillId="0" borderId="0" xfId="0" applyFill="1" applyAlignment="1">
      <alignment horizontal="left"/>
    </xf>
    <xf numFmtId="4" fontId="32" fillId="0" borderId="0" xfId="0" applyNumberFormat="1" applyFont="1" applyFill="1" applyAlignment="1">
      <alignment horizontal="right"/>
    </xf>
    <xf numFmtId="0" fontId="25" fillId="0" borderId="1" xfId="5" applyFont="1" applyBorder="1" applyAlignment="1">
      <alignment horizontal="center" vertical="top" wrapText="1"/>
    </xf>
    <xf numFmtId="4" fontId="0" fillId="0" borderId="0" xfId="0" applyNumberFormat="1"/>
    <xf numFmtId="0" fontId="13" fillId="0" borderId="0" xfId="1" applyFont="1" applyAlignment="1">
      <alignment horizontal="center" wrapText="1"/>
    </xf>
    <xf numFmtId="0" fontId="14" fillId="0" borderId="0" xfId="1" applyFont="1" applyAlignment="1">
      <alignment horizontal="center" wrapText="1"/>
    </xf>
    <xf numFmtId="0" fontId="11" fillId="2" borderId="17" xfId="0" applyFont="1" applyFill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top" wrapText="1"/>
    </xf>
    <xf numFmtId="0" fontId="11" fillId="2" borderId="1" xfId="0" applyFont="1" applyFill="1" applyBorder="1" applyAlignment="1">
      <alignment horizontal="center" vertical="top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17" fillId="0" borderId="0" xfId="0" applyFont="1" applyAlignment="1">
      <alignment horizontal="center" vertical="top" wrapText="1"/>
    </xf>
    <xf numFmtId="0" fontId="1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24" fillId="0" borderId="0" xfId="0" applyFont="1" applyAlignment="1">
      <alignment horizontal="center" wrapText="1"/>
    </xf>
  </cellXfs>
  <cellStyles count="24">
    <cellStyle name="ex60" xfId="17"/>
    <cellStyle name="ex61" xfId="11"/>
    <cellStyle name="ex62" xfId="12"/>
    <cellStyle name="ex68" xfId="13"/>
    <cellStyle name="ex69" xfId="14"/>
    <cellStyle name="ex70" xfId="15"/>
    <cellStyle name="ex71" xfId="16"/>
    <cellStyle name="Normal" xfId="2"/>
    <cellStyle name="st57" xfId="9"/>
    <cellStyle name="xl_bot_header" xfId="10"/>
    <cellStyle name="Гиперссылка" xfId="6" builtinId="8"/>
    <cellStyle name="Обычный" xfId="0" builtinId="0"/>
    <cellStyle name="Обычный 2" xfId="1"/>
    <cellStyle name="Обычный 2 2" xfId="4"/>
    <cellStyle name="Обычный 2 3" xfId="19"/>
    <cellStyle name="Обычный 3" xfId="3"/>
    <cellStyle name="Обычный 3 2" xfId="20"/>
    <cellStyle name="Обычный 4" xfId="21"/>
    <cellStyle name="Обычный 5" xfId="7"/>
    <cellStyle name="Обычный 6" xfId="18"/>
    <cellStyle name="Обычный_Лист1" xfId="5"/>
    <cellStyle name="Обычный_Лист1_1" xfId="8"/>
    <cellStyle name="Стиль 1" xfId="22"/>
    <cellStyle name="Финансовый 2" xfId="2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6"/>
  <sheetViews>
    <sheetView tabSelected="1" workbookViewId="0">
      <selection activeCell="C22" sqref="C22"/>
    </sheetView>
  </sheetViews>
  <sheetFormatPr defaultRowHeight="15"/>
  <cols>
    <col min="1" max="1" width="45.42578125" customWidth="1"/>
    <col min="2" max="2" width="24.28515625" customWidth="1"/>
    <col min="3" max="3" width="45.85546875" customWidth="1"/>
  </cols>
  <sheetData>
    <row r="2" spans="1:3">
      <c r="A2" s="7"/>
      <c r="C2" s="16" t="s">
        <v>134</v>
      </c>
    </row>
    <row r="3" spans="1:3">
      <c r="A3" s="8"/>
      <c r="C3" s="16" t="s">
        <v>102</v>
      </c>
    </row>
    <row r="4" spans="1:3">
      <c r="A4" s="8"/>
      <c r="C4" s="16" t="s">
        <v>135</v>
      </c>
    </row>
    <row r="5" spans="1:3">
      <c r="A5" s="8"/>
      <c r="C5" s="16"/>
    </row>
    <row r="6" spans="1:3">
      <c r="A6" s="8"/>
      <c r="C6" s="16" t="s">
        <v>106</v>
      </c>
    </row>
    <row r="7" spans="1:3">
      <c r="A7" s="8"/>
      <c r="C7" s="16" t="s">
        <v>446</v>
      </c>
    </row>
    <row r="8" spans="1:3">
      <c r="A8" s="9"/>
    </row>
    <row r="9" spans="1:3" ht="15.75">
      <c r="A9" s="10"/>
    </row>
    <row r="10" spans="1:3" ht="18.75">
      <c r="A10" s="165" t="s">
        <v>107</v>
      </c>
      <c r="B10" s="165"/>
      <c r="C10" s="165"/>
    </row>
    <row r="11" spans="1:3" ht="15.75">
      <c r="A11" s="166" t="s">
        <v>447</v>
      </c>
      <c r="B11" s="166"/>
      <c r="C11" s="166"/>
    </row>
    <row r="12" spans="1:3" ht="15.75">
      <c r="A12" s="11"/>
    </row>
    <row r="13" spans="1:3" ht="15.75">
      <c r="C13" s="11" t="s">
        <v>108</v>
      </c>
    </row>
    <row r="14" spans="1:3" ht="38.25">
      <c r="A14" s="12" t="s">
        <v>0</v>
      </c>
      <c r="B14" s="12" t="s">
        <v>109</v>
      </c>
      <c r="C14" s="13" t="s">
        <v>75</v>
      </c>
    </row>
    <row r="15" spans="1:3" ht="25.5">
      <c r="A15" s="14" t="s">
        <v>110</v>
      </c>
      <c r="B15" s="14" t="s">
        <v>111</v>
      </c>
      <c r="C15" s="15">
        <f>C16</f>
        <v>4276563.8499999046</v>
      </c>
    </row>
    <row r="16" spans="1:3">
      <c r="A16" s="14" t="s">
        <v>112</v>
      </c>
      <c r="B16" s="14" t="s">
        <v>113</v>
      </c>
      <c r="C16" s="15">
        <f>C17+C22</f>
        <v>4276563.8499999046</v>
      </c>
    </row>
    <row r="17" spans="1:3">
      <c r="A17" s="14" t="s">
        <v>114</v>
      </c>
      <c r="B17" s="14" t="s">
        <v>115</v>
      </c>
      <c r="C17" s="15">
        <f>C18</f>
        <v>-701066684.08000004</v>
      </c>
    </row>
    <row r="18" spans="1:3">
      <c r="A18" s="14" t="s">
        <v>116</v>
      </c>
      <c r="B18" s="14" t="s">
        <v>117</v>
      </c>
      <c r="C18" s="15">
        <f>C19</f>
        <v>-701066684.08000004</v>
      </c>
    </row>
    <row r="19" spans="1:3">
      <c r="A19" s="14" t="s">
        <v>118</v>
      </c>
      <c r="B19" s="14" t="s">
        <v>119</v>
      </c>
      <c r="C19" s="15">
        <f>C20</f>
        <v>-701066684.08000004</v>
      </c>
    </row>
    <row r="20" spans="1:3" ht="25.5">
      <c r="A20" s="14" t="s">
        <v>120</v>
      </c>
      <c r="B20" s="14" t="s">
        <v>121</v>
      </c>
      <c r="C20" s="15">
        <f>C21</f>
        <v>-701066684.08000004</v>
      </c>
    </row>
    <row r="21" spans="1:3" ht="25.5">
      <c r="A21" s="14" t="s">
        <v>122</v>
      </c>
      <c r="B21" s="14" t="s">
        <v>123</v>
      </c>
      <c r="C21" s="38">
        <v>-701066684.08000004</v>
      </c>
    </row>
    <row r="22" spans="1:3">
      <c r="A22" s="14" t="s">
        <v>124</v>
      </c>
      <c r="B22" s="14" t="s">
        <v>125</v>
      </c>
      <c r="C22" s="15">
        <f>C24</f>
        <v>705343247.92999995</v>
      </c>
    </row>
    <row r="23" spans="1:3">
      <c r="A23" s="14" t="s">
        <v>126</v>
      </c>
      <c r="B23" s="14" t="s">
        <v>127</v>
      </c>
      <c r="C23" s="15">
        <f>C24</f>
        <v>705343247.92999995</v>
      </c>
    </row>
    <row r="24" spans="1:3">
      <c r="A24" s="14" t="s">
        <v>128</v>
      </c>
      <c r="B24" s="14" t="s">
        <v>129</v>
      </c>
      <c r="C24" s="15">
        <f>C25</f>
        <v>705343247.92999995</v>
      </c>
    </row>
    <row r="25" spans="1:3" ht="25.5">
      <c r="A25" s="14" t="s">
        <v>130</v>
      </c>
      <c r="B25" s="14" t="s">
        <v>131</v>
      </c>
      <c r="C25" s="15">
        <f>C26</f>
        <v>705343247.92999995</v>
      </c>
    </row>
    <row r="26" spans="1:3" ht="25.5">
      <c r="A26" s="14" t="s">
        <v>132</v>
      </c>
      <c r="B26" s="14" t="s">
        <v>133</v>
      </c>
      <c r="C26" s="38">
        <v>705343247.92999995</v>
      </c>
    </row>
  </sheetData>
  <mergeCells count="2">
    <mergeCell ref="A10:C10"/>
    <mergeCell ref="A11:C1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48"/>
  <sheetViews>
    <sheetView zoomScale="95" zoomScaleNormal="95" workbookViewId="0">
      <selection activeCell="A10" sqref="A10:I11"/>
    </sheetView>
  </sheetViews>
  <sheetFormatPr defaultRowHeight="15"/>
  <cols>
    <col min="1" max="1" width="50.7109375" customWidth="1"/>
    <col min="2" max="2" width="6.85546875" customWidth="1"/>
    <col min="3" max="3" width="8.85546875" customWidth="1"/>
    <col min="4" max="4" width="3.28515625" customWidth="1"/>
    <col min="5" max="6" width="9.140625" hidden="1" customWidth="1"/>
    <col min="7" max="7" width="7.28515625" customWidth="1"/>
    <col min="8" max="8" width="8.140625" customWidth="1"/>
    <col min="9" max="9" width="18.42578125" customWidth="1"/>
  </cols>
  <sheetData>
    <row r="1" spans="1:9">
      <c r="A1" s="1"/>
      <c r="B1" s="1"/>
      <c r="C1" s="3"/>
    </row>
    <row r="2" spans="1:9">
      <c r="A2" s="1"/>
      <c r="B2" s="168"/>
      <c r="C2" s="168"/>
      <c r="D2" s="168"/>
      <c r="G2" s="168" t="s">
        <v>105</v>
      </c>
      <c r="H2" s="168"/>
      <c r="I2" s="168"/>
    </row>
    <row r="3" spans="1:9">
      <c r="A3" s="1"/>
      <c r="B3" s="169"/>
      <c r="C3" s="169"/>
      <c r="D3" s="169"/>
      <c r="G3" s="169" t="s">
        <v>102</v>
      </c>
      <c r="H3" s="169"/>
      <c r="I3" s="169"/>
    </row>
    <row r="4" spans="1:9">
      <c r="A4" s="1"/>
      <c r="B4" s="169"/>
      <c r="C4" s="169"/>
      <c r="D4" s="169"/>
      <c r="G4" s="169" t="s">
        <v>103</v>
      </c>
      <c r="H4" s="169"/>
      <c r="I4" s="169"/>
    </row>
    <row r="5" spans="1:9">
      <c r="A5" s="6"/>
      <c r="B5" s="170"/>
      <c r="C5" s="170"/>
      <c r="D5" s="170"/>
      <c r="G5" s="170"/>
      <c r="H5" s="170"/>
      <c r="I5" s="170"/>
    </row>
    <row r="6" spans="1:9">
      <c r="B6" s="168"/>
      <c r="C6" s="168"/>
      <c r="D6" s="168"/>
      <c r="G6" s="168" t="s">
        <v>104</v>
      </c>
      <c r="H6" s="168"/>
      <c r="I6" s="168"/>
    </row>
    <row r="7" spans="1:9">
      <c r="B7" s="168"/>
      <c r="C7" s="168"/>
      <c r="D7" s="168"/>
      <c r="G7" s="168" t="s">
        <v>448</v>
      </c>
      <c r="H7" s="168"/>
      <c r="I7" s="168"/>
    </row>
    <row r="8" spans="1:9">
      <c r="B8" s="1"/>
      <c r="C8" s="2"/>
    </row>
    <row r="9" spans="1:9">
      <c r="B9" s="1"/>
      <c r="C9" s="1"/>
    </row>
    <row r="10" spans="1:9" ht="15" customHeight="1">
      <c r="A10" s="171" t="s">
        <v>449</v>
      </c>
      <c r="B10" s="171"/>
      <c r="C10" s="171"/>
      <c r="D10" s="171"/>
      <c r="E10" s="171"/>
      <c r="F10" s="171"/>
      <c r="G10" s="171"/>
      <c r="H10" s="171"/>
      <c r="I10" s="171"/>
    </row>
    <row r="11" spans="1:9">
      <c r="A11" s="171"/>
      <c r="B11" s="171"/>
      <c r="C11" s="171"/>
      <c r="D11" s="171"/>
      <c r="E11" s="171"/>
      <c r="F11" s="171"/>
      <c r="G11" s="171"/>
      <c r="H11" s="171"/>
      <c r="I11" s="171"/>
    </row>
    <row r="12" spans="1:9">
      <c r="A12" s="5"/>
      <c r="B12" s="5"/>
      <c r="C12" s="4"/>
    </row>
    <row r="13" spans="1:9" ht="45" customHeight="1">
      <c r="A13" s="47" t="s">
        <v>450</v>
      </c>
      <c r="B13" s="172" t="s">
        <v>451</v>
      </c>
      <c r="C13" s="172"/>
      <c r="D13" s="172"/>
      <c r="E13" s="172"/>
      <c r="F13" s="172"/>
      <c r="G13" s="172"/>
      <c r="H13" s="172"/>
      <c r="I13" s="54" t="s">
        <v>75</v>
      </c>
    </row>
    <row r="14" spans="1:9">
      <c r="A14" s="39" t="s">
        <v>142</v>
      </c>
      <c r="B14" s="173" t="s">
        <v>144</v>
      </c>
      <c r="C14" s="173"/>
      <c r="D14" s="173"/>
      <c r="E14" s="173"/>
      <c r="F14" s="173"/>
      <c r="G14" s="173"/>
      <c r="H14" s="173"/>
      <c r="I14" s="54" t="s">
        <v>445</v>
      </c>
    </row>
    <row r="15" spans="1:9">
      <c r="A15" s="48" t="s">
        <v>452</v>
      </c>
      <c r="B15" s="174" t="s">
        <v>453</v>
      </c>
      <c r="C15" s="174"/>
      <c r="D15" s="174"/>
      <c r="E15" s="174"/>
      <c r="F15" s="174"/>
      <c r="G15" s="174"/>
      <c r="H15" s="174"/>
      <c r="I15" s="58">
        <v>679568232.54999995</v>
      </c>
    </row>
    <row r="16" spans="1:9">
      <c r="A16" s="40" t="s">
        <v>454</v>
      </c>
      <c r="B16" s="55" t="s">
        <v>455</v>
      </c>
      <c r="C16" s="175"/>
      <c r="D16" s="175"/>
      <c r="E16" s="175"/>
      <c r="F16" s="175"/>
      <c r="G16" s="55"/>
      <c r="H16" s="55"/>
      <c r="I16" s="56"/>
    </row>
    <row r="17" spans="1:9">
      <c r="A17" s="49" t="s">
        <v>1</v>
      </c>
      <c r="B17" s="54" t="s">
        <v>456</v>
      </c>
      <c r="C17" s="173" t="s">
        <v>457</v>
      </c>
      <c r="D17" s="173"/>
      <c r="E17" s="173"/>
      <c r="F17" s="173"/>
      <c r="G17" s="54" t="s">
        <v>458</v>
      </c>
      <c r="H17" s="54" t="s">
        <v>456</v>
      </c>
      <c r="I17" s="57">
        <v>242658857.28</v>
      </c>
    </row>
    <row r="18" spans="1:9">
      <c r="A18" s="49" t="s">
        <v>2</v>
      </c>
      <c r="B18" s="54" t="s">
        <v>456</v>
      </c>
      <c r="C18" s="173" t="s">
        <v>459</v>
      </c>
      <c r="D18" s="173"/>
      <c r="E18" s="173"/>
      <c r="F18" s="173"/>
      <c r="G18" s="54" t="s">
        <v>458</v>
      </c>
      <c r="H18" s="54" t="s">
        <v>456</v>
      </c>
      <c r="I18" s="57">
        <v>180223114.56999999</v>
      </c>
    </row>
    <row r="19" spans="1:9">
      <c r="A19" s="41" t="s">
        <v>3</v>
      </c>
      <c r="B19" s="50" t="s">
        <v>456</v>
      </c>
      <c r="C19" s="176" t="s">
        <v>460</v>
      </c>
      <c r="D19" s="176"/>
      <c r="E19" s="176"/>
      <c r="F19" s="176"/>
      <c r="G19" s="51" t="s">
        <v>458</v>
      </c>
      <c r="H19" s="52" t="s">
        <v>461</v>
      </c>
      <c r="I19" s="53">
        <v>180223114.56999999</v>
      </c>
    </row>
    <row r="20" spans="1:9" ht="89.25">
      <c r="A20" s="41" t="s">
        <v>462</v>
      </c>
      <c r="B20" s="42" t="s">
        <v>456</v>
      </c>
      <c r="C20" s="167" t="s">
        <v>463</v>
      </c>
      <c r="D20" s="167"/>
      <c r="E20" s="167"/>
      <c r="F20" s="167"/>
      <c r="G20" s="43" t="s">
        <v>458</v>
      </c>
      <c r="H20" s="44" t="s">
        <v>461</v>
      </c>
      <c r="I20" s="45">
        <v>162789216.88</v>
      </c>
    </row>
    <row r="21" spans="1:9" ht="102">
      <c r="A21" s="41" t="s">
        <v>61</v>
      </c>
      <c r="B21" s="42" t="s">
        <v>456</v>
      </c>
      <c r="C21" s="167" t="s">
        <v>464</v>
      </c>
      <c r="D21" s="167"/>
      <c r="E21" s="167"/>
      <c r="F21" s="167"/>
      <c r="G21" s="43" t="s">
        <v>458</v>
      </c>
      <c r="H21" s="44" t="s">
        <v>461</v>
      </c>
      <c r="I21" s="45">
        <v>1013203.43</v>
      </c>
    </row>
    <row r="22" spans="1:9" ht="38.25">
      <c r="A22" s="41" t="s">
        <v>465</v>
      </c>
      <c r="B22" s="42" t="s">
        <v>456</v>
      </c>
      <c r="C22" s="167" t="s">
        <v>466</v>
      </c>
      <c r="D22" s="167"/>
      <c r="E22" s="167"/>
      <c r="F22" s="167"/>
      <c r="G22" s="43" t="s">
        <v>458</v>
      </c>
      <c r="H22" s="44" t="s">
        <v>461</v>
      </c>
      <c r="I22" s="45">
        <v>1180344.1299999999</v>
      </c>
    </row>
    <row r="23" spans="1:9" ht="114.75">
      <c r="A23" s="41" t="s">
        <v>467</v>
      </c>
      <c r="B23" s="42" t="s">
        <v>456</v>
      </c>
      <c r="C23" s="167" t="s">
        <v>468</v>
      </c>
      <c r="D23" s="167"/>
      <c r="E23" s="167"/>
      <c r="F23" s="167"/>
      <c r="G23" s="43" t="s">
        <v>458</v>
      </c>
      <c r="H23" s="44" t="s">
        <v>461</v>
      </c>
      <c r="I23" s="45">
        <v>2150578.21</v>
      </c>
    </row>
    <row r="24" spans="1:9" ht="51">
      <c r="A24" s="41" t="s">
        <v>469</v>
      </c>
      <c r="B24" s="42" t="s">
        <v>456</v>
      </c>
      <c r="C24" s="167" t="s">
        <v>470</v>
      </c>
      <c r="D24" s="167"/>
      <c r="E24" s="167"/>
      <c r="F24" s="167"/>
      <c r="G24" s="43" t="s">
        <v>458</v>
      </c>
      <c r="H24" s="44" t="s">
        <v>461</v>
      </c>
      <c r="I24" s="45">
        <v>1861938.97</v>
      </c>
    </row>
    <row r="25" spans="1:9" ht="51">
      <c r="A25" s="41" t="s">
        <v>471</v>
      </c>
      <c r="B25" s="42" t="s">
        <v>456</v>
      </c>
      <c r="C25" s="167" t="s">
        <v>472</v>
      </c>
      <c r="D25" s="167"/>
      <c r="E25" s="167"/>
      <c r="F25" s="167"/>
      <c r="G25" s="43" t="s">
        <v>458</v>
      </c>
      <c r="H25" s="44" t="s">
        <v>461</v>
      </c>
      <c r="I25" s="45">
        <v>11227832.949999999</v>
      </c>
    </row>
    <row r="26" spans="1:9" ht="38.25">
      <c r="A26" s="41" t="s">
        <v>4</v>
      </c>
      <c r="B26" s="42" t="s">
        <v>456</v>
      </c>
      <c r="C26" s="167" t="s">
        <v>473</v>
      </c>
      <c r="D26" s="167"/>
      <c r="E26" s="167"/>
      <c r="F26" s="167"/>
      <c r="G26" s="43" t="s">
        <v>458</v>
      </c>
      <c r="H26" s="44" t="s">
        <v>456</v>
      </c>
      <c r="I26" s="45">
        <v>9434922.2599999998</v>
      </c>
    </row>
    <row r="27" spans="1:9" ht="25.5">
      <c r="A27" s="41" t="s">
        <v>5</v>
      </c>
      <c r="B27" s="42" t="s">
        <v>456</v>
      </c>
      <c r="C27" s="167" t="s">
        <v>474</v>
      </c>
      <c r="D27" s="167"/>
      <c r="E27" s="167"/>
      <c r="F27" s="167"/>
      <c r="G27" s="43" t="s">
        <v>458</v>
      </c>
      <c r="H27" s="44" t="s">
        <v>461</v>
      </c>
      <c r="I27" s="45">
        <v>9434922.2599999998</v>
      </c>
    </row>
    <row r="28" spans="1:9" ht="76.5">
      <c r="A28" s="41" t="s">
        <v>6</v>
      </c>
      <c r="B28" s="42" t="s">
        <v>456</v>
      </c>
      <c r="C28" s="167" t="s">
        <v>475</v>
      </c>
      <c r="D28" s="167"/>
      <c r="E28" s="167"/>
      <c r="F28" s="167"/>
      <c r="G28" s="43" t="s">
        <v>458</v>
      </c>
      <c r="H28" s="44" t="s">
        <v>461</v>
      </c>
      <c r="I28" s="45">
        <v>4888747.5199999996</v>
      </c>
    </row>
    <row r="29" spans="1:9" ht="114.75">
      <c r="A29" s="41" t="s">
        <v>76</v>
      </c>
      <c r="B29" s="42" t="s">
        <v>456</v>
      </c>
      <c r="C29" s="167" t="s">
        <v>476</v>
      </c>
      <c r="D29" s="167"/>
      <c r="E29" s="167"/>
      <c r="F29" s="167"/>
      <c r="G29" s="43" t="s">
        <v>458</v>
      </c>
      <c r="H29" s="44" t="s">
        <v>461</v>
      </c>
      <c r="I29" s="45">
        <v>4888747.5199999996</v>
      </c>
    </row>
    <row r="30" spans="1:9" ht="89.25">
      <c r="A30" s="41" t="s">
        <v>7</v>
      </c>
      <c r="B30" s="42" t="s">
        <v>456</v>
      </c>
      <c r="C30" s="167" t="s">
        <v>477</v>
      </c>
      <c r="D30" s="167"/>
      <c r="E30" s="167"/>
      <c r="F30" s="167"/>
      <c r="G30" s="43" t="s">
        <v>458</v>
      </c>
      <c r="H30" s="44" t="s">
        <v>461</v>
      </c>
      <c r="I30" s="45">
        <v>25533.37</v>
      </c>
    </row>
    <row r="31" spans="1:9" ht="127.5">
      <c r="A31" s="41" t="s">
        <v>77</v>
      </c>
      <c r="B31" s="42" t="s">
        <v>456</v>
      </c>
      <c r="C31" s="167" t="s">
        <v>478</v>
      </c>
      <c r="D31" s="167"/>
      <c r="E31" s="167"/>
      <c r="F31" s="167"/>
      <c r="G31" s="43" t="s">
        <v>458</v>
      </c>
      <c r="H31" s="44" t="s">
        <v>461</v>
      </c>
      <c r="I31" s="45">
        <v>25533.37</v>
      </c>
    </row>
    <row r="32" spans="1:9" ht="76.5">
      <c r="A32" s="41" t="s">
        <v>8</v>
      </c>
      <c r="B32" s="42" t="s">
        <v>456</v>
      </c>
      <c r="C32" s="167" t="s">
        <v>479</v>
      </c>
      <c r="D32" s="167"/>
      <c r="E32" s="167"/>
      <c r="F32" s="167"/>
      <c r="G32" s="43" t="s">
        <v>458</v>
      </c>
      <c r="H32" s="44" t="s">
        <v>461</v>
      </c>
      <c r="I32" s="45">
        <v>5052902.07</v>
      </c>
    </row>
    <row r="33" spans="1:9" ht="114.75">
      <c r="A33" s="41" t="s">
        <v>78</v>
      </c>
      <c r="B33" s="42" t="s">
        <v>456</v>
      </c>
      <c r="C33" s="167" t="s">
        <v>480</v>
      </c>
      <c r="D33" s="167"/>
      <c r="E33" s="167"/>
      <c r="F33" s="167"/>
      <c r="G33" s="43" t="s">
        <v>458</v>
      </c>
      <c r="H33" s="44" t="s">
        <v>461</v>
      </c>
      <c r="I33" s="45">
        <v>5052902.07</v>
      </c>
    </row>
    <row r="34" spans="1:9" ht="76.5">
      <c r="A34" s="41" t="s">
        <v>9</v>
      </c>
      <c r="B34" s="42" t="s">
        <v>456</v>
      </c>
      <c r="C34" s="167" t="s">
        <v>481</v>
      </c>
      <c r="D34" s="167"/>
      <c r="E34" s="167"/>
      <c r="F34" s="167"/>
      <c r="G34" s="43" t="s">
        <v>458</v>
      </c>
      <c r="H34" s="44" t="s">
        <v>461</v>
      </c>
      <c r="I34" s="45">
        <v>-532260.69999999995</v>
      </c>
    </row>
    <row r="35" spans="1:9" ht="114.75">
      <c r="A35" s="41" t="s">
        <v>79</v>
      </c>
      <c r="B35" s="42" t="s">
        <v>456</v>
      </c>
      <c r="C35" s="167" t="s">
        <v>482</v>
      </c>
      <c r="D35" s="167"/>
      <c r="E35" s="167"/>
      <c r="F35" s="167"/>
      <c r="G35" s="43" t="s">
        <v>458</v>
      </c>
      <c r="H35" s="44" t="s">
        <v>461</v>
      </c>
      <c r="I35" s="45">
        <v>-532260.69999999995</v>
      </c>
    </row>
    <row r="36" spans="1:9">
      <c r="A36" s="41" t="s">
        <v>10</v>
      </c>
      <c r="B36" s="42" t="s">
        <v>456</v>
      </c>
      <c r="C36" s="167" t="s">
        <v>483</v>
      </c>
      <c r="D36" s="167"/>
      <c r="E36" s="167"/>
      <c r="F36" s="167"/>
      <c r="G36" s="43" t="s">
        <v>458</v>
      </c>
      <c r="H36" s="44" t="s">
        <v>456</v>
      </c>
      <c r="I36" s="45">
        <v>6845391.9500000002</v>
      </c>
    </row>
    <row r="37" spans="1:9" ht="25.5">
      <c r="A37" s="41" t="s">
        <v>30</v>
      </c>
      <c r="B37" s="42" t="s">
        <v>456</v>
      </c>
      <c r="C37" s="167" t="s">
        <v>484</v>
      </c>
      <c r="D37" s="167"/>
      <c r="E37" s="167"/>
      <c r="F37" s="167"/>
      <c r="G37" s="43" t="s">
        <v>458</v>
      </c>
      <c r="H37" s="44" t="s">
        <v>461</v>
      </c>
      <c r="I37" s="45">
        <v>1332917.92</v>
      </c>
    </row>
    <row r="38" spans="1:9" ht="25.5">
      <c r="A38" s="41" t="s">
        <v>485</v>
      </c>
      <c r="B38" s="42" t="s">
        <v>456</v>
      </c>
      <c r="C38" s="167" t="s">
        <v>486</v>
      </c>
      <c r="D38" s="167"/>
      <c r="E38" s="167"/>
      <c r="F38" s="167"/>
      <c r="G38" s="43" t="s">
        <v>458</v>
      </c>
      <c r="H38" s="44" t="s">
        <v>461</v>
      </c>
      <c r="I38" s="45">
        <v>901652.12</v>
      </c>
    </row>
    <row r="39" spans="1:9" ht="25.5">
      <c r="A39" s="41" t="s">
        <v>485</v>
      </c>
      <c r="B39" s="42" t="s">
        <v>456</v>
      </c>
      <c r="C39" s="167" t="s">
        <v>487</v>
      </c>
      <c r="D39" s="167"/>
      <c r="E39" s="167"/>
      <c r="F39" s="167"/>
      <c r="G39" s="43" t="s">
        <v>458</v>
      </c>
      <c r="H39" s="44" t="s">
        <v>461</v>
      </c>
      <c r="I39" s="45">
        <v>901652.12</v>
      </c>
    </row>
    <row r="40" spans="1:9" ht="38.25">
      <c r="A40" s="41" t="s">
        <v>31</v>
      </c>
      <c r="B40" s="42" t="s">
        <v>456</v>
      </c>
      <c r="C40" s="167" t="s">
        <v>488</v>
      </c>
      <c r="D40" s="167"/>
      <c r="E40" s="167"/>
      <c r="F40" s="167"/>
      <c r="G40" s="43" t="s">
        <v>458</v>
      </c>
      <c r="H40" s="44" t="s">
        <v>461</v>
      </c>
      <c r="I40" s="45">
        <v>431265.8</v>
      </c>
    </row>
    <row r="41" spans="1:9" ht="63.75">
      <c r="A41" s="41" t="s">
        <v>62</v>
      </c>
      <c r="B41" s="42" t="s">
        <v>456</v>
      </c>
      <c r="C41" s="167" t="s">
        <v>489</v>
      </c>
      <c r="D41" s="167"/>
      <c r="E41" s="167"/>
      <c r="F41" s="167"/>
      <c r="G41" s="43" t="s">
        <v>458</v>
      </c>
      <c r="H41" s="44" t="s">
        <v>461</v>
      </c>
      <c r="I41" s="45">
        <v>431265.8</v>
      </c>
    </row>
    <row r="42" spans="1:9" ht="25.5">
      <c r="A42" s="41" t="s">
        <v>11</v>
      </c>
      <c r="B42" s="42" t="s">
        <v>456</v>
      </c>
      <c r="C42" s="167" t="s">
        <v>490</v>
      </c>
      <c r="D42" s="167"/>
      <c r="E42" s="167"/>
      <c r="F42" s="167"/>
      <c r="G42" s="43" t="s">
        <v>458</v>
      </c>
      <c r="H42" s="44" t="s">
        <v>461</v>
      </c>
      <c r="I42" s="45">
        <v>-82043.77</v>
      </c>
    </row>
    <row r="43" spans="1:9" ht="25.5">
      <c r="A43" s="41" t="s">
        <v>11</v>
      </c>
      <c r="B43" s="42" t="s">
        <v>456</v>
      </c>
      <c r="C43" s="167" t="s">
        <v>491</v>
      </c>
      <c r="D43" s="167"/>
      <c r="E43" s="167"/>
      <c r="F43" s="167"/>
      <c r="G43" s="43" t="s">
        <v>458</v>
      </c>
      <c r="H43" s="44" t="s">
        <v>461</v>
      </c>
      <c r="I43" s="45">
        <v>-82043.77</v>
      </c>
    </row>
    <row r="44" spans="1:9">
      <c r="A44" s="41" t="s">
        <v>12</v>
      </c>
      <c r="B44" s="42" t="s">
        <v>456</v>
      </c>
      <c r="C44" s="167" t="s">
        <v>492</v>
      </c>
      <c r="D44" s="167"/>
      <c r="E44" s="167"/>
      <c r="F44" s="167"/>
      <c r="G44" s="43" t="s">
        <v>458</v>
      </c>
      <c r="H44" s="44" t="s">
        <v>461</v>
      </c>
      <c r="I44" s="45">
        <v>3991479.29</v>
      </c>
    </row>
    <row r="45" spans="1:9">
      <c r="A45" s="41" t="s">
        <v>12</v>
      </c>
      <c r="B45" s="42" t="s">
        <v>456</v>
      </c>
      <c r="C45" s="167" t="s">
        <v>493</v>
      </c>
      <c r="D45" s="167"/>
      <c r="E45" s="167"/>
      <c r="F45" s="167"/>
      <c r="G45" s="43" t="s">
        <v>458</v>
      </c>
      <c r="H45" s="44" t="s">
        <v>461</v>
      </c>
      <c r="I45" s="45">
        <v>3991479.29</v>
      </c>
    </row>
    <row r="46" spans="1:9" ht="25.5">
      <c r="A46" s="41" t="s">
        <v>38</v>
      </c>
      <c r="B46" s="42" t="s">
        <v>456</v>
      </c>
      <c r="C46" s="167" t="s">
        <v>494</v>
      </c>
      <c r="D46" s="167"/>
      <c r="E46" s="167"/>
      <c r="F46" s="167"/>
      <c r="G46" s="43" t="s">
        <v>458</v>
      </c>
      <c r="H46" s="44" t="s">
        <v>461</v>
      </c>
      <c r="I46" s="45">
        <v>1603038.51</v>
      </c>
    </row>
    <row r="47" spans="1:9" ht="38.25">
      <c r="A47" s="41" t="s">
        <v>495</v>
      </c>
      <c r="B47" s="42" t="s">
        <v>456</v>
      </c>
      <c r="C47" s="167" t="s">
        <v>496</v>
      </c>
      <c r="D47" s="167"/>
      <c r="E47" s="167"/>
      <c r="F47" s="167"/>
      <c r="G47" s="43" t="s">
        <v>458</v>
      </c>
      <c r="H47" s="44" t="s">
        <v>461</v>
      </c>
      <c r="I47" s="45">
        <v>1603038.51</v>
      </c>
    </row>
    <row r="48" spans="1:9">
      <c r="A48" s="41" t="s">
        <v>13</v>
      </c>
      <c r="B48" s="42" t="s">
        <v>456</v>
      </c>
      <c r="C48" s="167" t="s">
        <v>497</v>
      </c>
      <c r="D48" s="167"/>
      <c r="E48" s="167"/>
      <c r="F48" s="167"/>
      <c r="G48" s="43" t="s">
        <v>458</v>
      </c>
      <c r="H48" s="44" t="s">
        <v>456</v>
      </c>
      <c r="I48" s="45">
        <v>1803659.71</v>
      </c>
    </row>
    <row r="49" spans="1:9" ht="25.5">
      <c r="A49" s="41" t="s">
        <v>14</v>
      </c>
      <c r="B49" s="42" t="s">
        <v>456</v>
      </c>
      <c r="C49" s="167" t="s">
        <v>498</v>
      </c>
      <c r="D49" s="167"/>
      <c r="E49" s="167"/>
      <c r="F49" s="167"/>
      <c r="G49" s="43" t="s">
        <v>458</v>
      </c>
      <c r="H49" s="44" t="s">
        <v>461</v>
      </c>
      <c r="I49" s="45">
        <v>1803659.71</v>
      </c>
    </row>
    <row r="50" spans="1:9" ht="38.25">
      <c r="A50" s="41" t="s">
        <v>499</v>
      </c>
      <c r="B50" s="42" t="s">
        <v>456</v>
      </c>
      <c r="C50" s="167" t="s">
        <v>500</v>
      </c>
      <c r="D50" s="167"/>
      <c r="E50" s="167"/>
      <c r="F50" s="167"/>
      <c r="G50" s="43" t="s">
        <v>458</v>
      </c>
      <c r="H50" s="44" t="s">
        <v>461</v>
      </c>
      <c r="I50" s="45">
        <v>1803659.71</v>
      </c>
    </row>
    <row r="51" spans="1:9" ht="38.25">
      <c r="A51" s="41" t="s">
        <v>15</v>
      </c>
      <c r="B51" s="42" t="s">
        <v>456</v>
      </c>
      <c r="C51" s="167" t="s">
        <v>501</v>
      </c>
      <c r="D51" s="167"/>
      <c r="E51" s="167"/>
      <c r="F51" s="167"/>
      <c r="G51" s="43" t="s">
        <v>458</v>
      </c>
      <c r="H51" s="44" t="s">
        <v>456</v>
      </c>
      <c r="I51" s="45">
        <v>25535564.75</v>
      </c>
    </row>
    <row r="52" spans="1:9" ht="76.5">
      <c r="A52" s="41" t="s">
        <v>16</v>
      </c>
      <c r="B52" s="42" t="s">
        <v>456</v>
      </c>
      <c r="C52" s="167" t="s">
        <v>502</v>
      </c>
      <c r="D52" s="167"/>
      <c r="E52" s="167"/>
      <c r="F52" s="167"/>
      <c r="G52" s="43" t="s">
        <v>458</v>
      </c>
      <c r="H52" s="44" t="s">
        <v>503</v>
      </c>
      <c r="I52" s="45">
        <v>25518158.75</v>
      </c>
    </row>
    <row r="53" spans="1:9" ht="63.75">
      <c r="A53" s="41" t="s">
        <v>17</v>
      </c>
      <c r="B53" s="42" t="s">
        <v>456</v>
      </c>
      <c r="C53" s="167" t="s">
        <v>504</v>
      </c>
      <c r="D53" s="167"/>
      <c r="E53" s="167"/>
      <c r="F53" s="167"/>
      <c r="G53" s="43" t="s">
        <v>458</v>
      </c>
      <c r="H53" s="44" t="s">
        <v>503</v>
      </c>
      <c r="I53" s="45">
        <v>25518158.75</v>
      </c>
    </row>
    <row r="54" spans="1:9" ht="89.25">
      <c r="A54" s="41" t="s">
        <v>37</v>
      </c>
      <c r="B54" s="42" t="s">
        <v>456</v>
      </c>
      <c r="C54" s="167" t="s">
        <v>505</v>
      </c>
      <c r="D54" s="167"/>
      <c r="E54" s="167"/>
      <c r="F54" s="167"/>
      <c r="G54" s="43" t="s">
        <v>458</v>
      </c>
      <c r="H54" s="44" t="s">
        <v>503</v>
      </c>
      <c r="I54" s="45">
        <v>25518158.75</v>
      </c>
    </row>
    <row r="55" spans="1:9" ht="25.5">
      <c r="A55" s="41" t="s">
        <v>56</v>
      </c>
      <c r="B55" s="42" t="s">
        <v>456</v>
      </c>
      <c r="C55" s="167" t="s">
        <v>506</v>
      </c>
      <c r="D55" s="167"/>
      <c r="E55" s="167"/>
      <c r="F55" s="167"/>
      <c r="G55" s="43" t="s">
        <v>458</v>
      </c>
      <c r="H55" s="44" t="s">
        <v>503</v>
      </c>
      <c r="I55" s="45">
        <v>17406</v>
      </c>
    </row>
    <row r="56" spans="1:9" ht="51">
      <c r="A56" s="41" t="s">
        <v>57</v>
      </c>
      <c r="B56" s="42" t="s">
        <v>456</v>
      </c>
      <c r="C56" s="167" t="s">
        <v>507</v>
      </c>
      <c r="D56" s="167"/>
      <c r="E56" s="167"/>
      <c r="F56" s="167"/>
      <c r="G56" s="43" t="s">
        <v>458</v>
      </c>
      <c r="H56" s="44" t="s">
        <v>503</v>
      </c>
      <c r="I56" s="45">
        <v>17406</v>
      </c>
    </row>
    <row r="57" spans="1:9" ht="51">
      <c r="A57" s="41" t="s">
        <v>58</v>
      </c>
      <c r="B57" s="42" t="s">
        <v>456</v>
      </c>
      <c r="C57" s="167" t="s">
        <v>508</v>
      </c>
      <c r="D57" s="167"/>
      <c r="E57" s="167"/>
      <c r="F57" s="167"/>
      <c r="G57" s="43" t="s">
        <v>458</v>
      </c>
      <c r="H57" s="44" t="s">
        <v>503</v>
      </c>
      <c r="I57" s="45">
        <v>17406</v>
      </c>
    </row>
    <row r="58" spans="1:9" ht="25.5">
      <c r="A58" s="41" t="s">
        <v>18</v>
      </c>
      <c r="B58" s="42" t="s">
        <v>456</v>
      </c>
      <c r="C58" s="167" t="s">
        <v>509</v>
      </c>
      <c r="D58" s="167"/>
      <c r="E58" s="167"/>
      <c r="F58" s="167"/>
      <c r="G58" s="43" t="s">
        <v>458</v>
      </c>
      <c r="H58" s="44" t="s">
        <v>456</v>
      </c>
      <c r="I58" s="45">
        <v>59024.69</v>
      </c>
    </row>
    <row r="59" spans="1:9">
      <c r="A59" s="41" t="s">
        <v>19</v>
      </c>
      <c r="B59" s="42" t="s">
        <v>456</v>
      </c>
      <c r="C59" s="167" t="s">
        <v>510</v>
      </c>
      <c r="D59" s="167"/>
      <c r="E59" s="167"/>
      <c r="F59" s="167"/>
      <c r="G59" s="43" t="s">
        <v>458</v>
      </c>
      <c r="H59" s="44" t="s">
        <v>503</v>
      </c>
      <c r="I59" s="45">
        <v>59024.69</v>
      </c>
    </row>
    <row r="60" spans="1:9" ht="25.5">
      <c r="A60" s="41" t="s">
        <v>511</v>
      </c>
      <c r="B60" s="42" t="s">
        <v>456</v>
      </c>
      <c r="C60" s="167" t="s">
        <v>512</v>
      </c>
      <c r="D60" s="167"/>
      <c r="E60" s="167"/>
      <c r="F60" s="167"/>
      <c r="G60" s="43" t="s">
        <v>458</v>
      </c>
      <c r="H60" s="44" t="s">
        <v>503</v>
      </c>
      <c r="I60" s="45">
        <v>58558.17</v>
      </c>
    </row>
    <row r="61" spans="1:9" ht="25.5">
      <c r="A61" s="41" t="s">
        <v>63</v>
      </c>
      <c r="B61" s="42" t="s">
        <v>456</v>
      </c>
      <c r="C61" s="167" t="s">
        <v>513</v>
      </c>
      <c r="D61" s="167"/>
      <c r="E61" s="167"/>
      <c r="F61" s="167"/>
      <c r="G61" s="43" t="s">
        <v>458</v>
      </c>
      <c r="H61" s="44" t="s">
        <v>503</v>
      </c>
      <c r="I61" s="46">
        <v>466.52</v>
      </c>
    </row>
    <row r="62" spans="1:9">
      <c r="A62" s="41" t="s">
        <v>64</v>
      </c>
      <c r="B62" s="42" t="s">
        <v>456</v>
      </c>
      <c r="C62" s="167" t="s">
        <v>514</v>
      </c>
      <c r="D62" s="167"/>
      <c r="E62" s="167"/>
      <c r="F62" s="167"/>
      <c r="G62" s="43" t="s">
        <v>458</v>
      </c>
      <c r="H62" s="44" t="s">
        <v>503</v>
      </c>
      <c r="I62" s="46">
        <v>466.52</v>
      </c>
    </row>
    <row r="63" spans="1:9" ht="25.5">
      <c r="A63" s="41" t="s">
        <v>65</v>
      </c>
      <c r="B63" s="42" t="s">
        <v>456</v>
      </c>
      <c r="C63" s="167" t="s">
        <v>515</v>
      </c>
      <c r="D63" s="167"/>
      <c r="E63" s="167"/>
      <c r="F63" s="167"/>
      <c r="G63" s="43" t="s">
        <v>458</v>
      </c>
      <c r="H63" s="44" t="s">
        <v>456</v>
      </c>
      <c r="I63" s="45">
        <v>5783191.8600000003</v>
      </c>
    </row>
    <row r="64" spans="1:9">
      <c r="A64" s="41" t="s">
        <v>516</v>
      </c>
      <c r="B64" s="42" t="s">
        <v>456</v>
      </c>
      <c r="C64" s="167" t="s">
        <v>517</v>
      </c>
      <c r="D64" s="167"/>
      <c r="E64" s="167"/>
      <c r="F64" s="167"/>
      <c r="G64" s="43" t="s">
        <v>458</v>
      </c>
      <c r="H64" s="44" t="s">
        <v>518</v>
      </c>
      <c r="I64" s="45">
        <v>4488871.41</v>
      </c>
    </row>
    <row r="65" spans="1:9">
      <c r="A65" s="41" t="s">
        <v>20</v>
      </c>
      <c r="B65" s="42" t="s">
        <v>456</v>
      </c>
      <c r="C65" s="167" t="s">
        <v>519</v>
      </c>
      <c r="D65" s="167"/>
      <c r="E65" s="167"/>
      <c r="F65" s="167"/>
      <c r="G65" s="43" t="s">
        <v>458</v>
      </c>
      <c r="H65" s="44" t="s">
        <v>518</v>
      </c>
      <c r="I65" s="45">
        <v>4488871.41</v>
      </c>
    </row>
    <row r="66" spans="1:9" ht="38.25">
      <c r="A66" s="41" t="s">
        <v>21</v>
      </c>
      <c r="B66" s="42" t="s">
        <v>456</v>
      </c>
      <c r="C66" s="167" t="s">
        <v>520</v>
      </c>
      <c r="D66" s="167"/>
      <c r="E66" s="167"/>
      <c r="F66" s="167"/>
      <c r="G66" s="43" t="s">
        <v>458</v>
      </c>
      <c r="H66" s="44" t="s">
        <v>518</v>
      </c>
      <c r="I66" s="45">
        <v>4488871.41</v>
      </c>
    </row>
    <row r="67" spans="1:9">
      <c r="A67" s="41" t="s">
        <v>55</v>
      </c>
      <c r="B67" s="42" t="s">
        <v>456</v>
      </c>
      <c r="C67" s="167" t="s">
        <v>521</v>
      </c>
      <c r="D67" s="167"/>
      <c r="E67" s="167"/>
      <c r="F67" s="167"/>
      <c r="G67" s="43" t="s">
        <v>458</v>
      </c>
      <c r="H67" s="44" t="s">
        <v>518</v>
      </c>
      <c r="I67" s="45">
        <v>1294320.45</v>
      </c>
    </row>
    <row r="68" spans="1:9">
      <c r="A68" s="41" t="s">
        <v>522</v>
      </c>
      <c r="B68" s="42" t="s">
        <v>456</v>
      </c>
      <c r="C68" s="167" t="s">
        <v>523</v>
      </c>
      <c r="D68" s="167"/>
      <c r="E68" s="167"/>
      <c r="F68" s="167"/>
      <c r="G68" s="43" t="s">
        <v>458</v>
      </c>
      <c r="H68" s="44" t="s">
        <v>518</v>
      </c>
      <c r="I68" s="45">
        <v>1294320.45</v>
      </c>
    </row>
    <row r="69" spans="1:9" ht="25.5">
      <c r="A69" s="41" t="s">
        <v>524</v>
      </c>
      <c r="B69" s="42" t="s">
        <v>456</v>
      </c>
      <c r="C69" s="167" t="s">
        <v>525</v>
      </c>
      <c r="D69" s="167"/>
      <c r="E69" s="167"/>
      <c r="F69" s="167"/>
      <c r="G69" s="43" t="s">
        <v>458</v>
      </c>
      <c r="H69" s="44" t="s">
        <v>518</v>
      </c>
      <c r="I69" s="45">
        <v>1294320.45</v>
      </c>
    </row>
    <row r="70" spans="1:9" ht="25.5">
      <c r="A70" s="41" t="s">
        <v>42</v>
      </c>
      <c r="B70" s="42" t="s">
        <v>456</v>
      </c>
      <c r="C70" s="167" t="s">
        <v>526</v>
      </c>
      <c r="D70" s="167"/>
      <c r="E70" s="167"/>
      <c r="F70" s="167"/>
      <c r="G70" s="43" t="s">
        <v>458</v>
      </c>
      <c r="H70" s="44" t="s">
        <v>456</v>
      </c>
      <c r="I70" s="45">
        <v>12052161.949999999</v>
      </c>
    </row>
    <row r="71" spans="1:9" ht="76.5">
      <c r="A71" s="41" t="s">
        <v>48</v>
      </c>
      <c r="B71" s="42" t="s">
        <v>456</v>
      </c>
      <c r="C71" s="167" t="s">
        <v>527</v>
      </c>
      <c r="D71" s="167"/>
      <c r="E71" s="167"/>
      <c r="F71" s="167"/>
      <c r="G71" s="43" t="s">
        <v>458</v>
      </c>
      <c r="H71" s="44" t="s">
        <v>456</v>
      </c>
      <c r="I71" s="45">
        <v>582852.66</v>
      </c>
    </row>
    <row r="72" spans="1:9" ht="89.25">
      <c r="A72" s="41" t="s">
        <v>528</v>
      </c>
      <c r="B72" s="42" t="s">
        <v>456</v>
      </c>
      <c r="C72" s="167" t="s">
        <v>529</v>
      </c>
      <c r="D72" s="167"/>
      <c r="E72" s="167"/>
      <c r="F72" s="167"/>
      <c r="G72" s="43" t="s">
        <v>458</v>
      </c>
      <c r="H72" s="44" t="s">
        <v>530</v>
      </c>
      <c r="I72" s="45">
        <v>464666.66</v>
      </c>
    </row>
    <row r="73" spans="1:9" ht="89.25">
      <c r="A73" s="41" t="s">
        <v>49</v>
      </c>
      <c r="B73" s="42" t="s">
        <v>456</v>
      </c>
      <c r="C73" s="167" t="s">
        <v>531</v>
      </c>
      <c r="D73" s="167"/>
      <c r="E73" s="167"/>
      <c r="F73" s="167"/>
      <c r="G73" s="43" t="s">
        <v>458</v>
      </c>
      <c r="H73" s="44" t="s">
        <v>530</v>
      </c>
      <c r="I73" s="45">
        <v>464666.66</v>
      </c>
    </row>
    <row r="74" spans="1:9" ht="89.25">
      <c r="A74" s="41" t="s">
        <v>66</v>
      </c>
      <c r="B74" s="42" t="s">
        <v>456</v>
      </c>
      <c r="C74" s="167" t="s">
        <v>529</v>
      </c>
      <c r="D74" s="167"/>
      <c r="E74" s="167"/>
      <c r="F74" s="167"/>
      <c r="G74" s="43" t="s">
        <v>458</v>
      </c>
      <c r="H74" s="44" t="s">
        <v>532</v>
      </c>
      <c r="I74" s="45">
        <v>118186</v>
      </c>
    </row>
    <row r="75" spans="1:9" ht="89.25">
      <c r="A75" s="41" t="s">
        <v>67</v>
      </c>
      <c r="B75" s="42" t="s">
        <v>456</v>
      </c>
      <c r="C75" s="167" t="s">
        <v>531</v>
      </c>
      <c r="D75" s="167"/>
      <c r="E75" s="167"/>
      <c r="F75" s="167"/>
      <c r="G75" s="43" t="s">
        <v>458</v>
      </c>
      <c r="H75" s="44" t="s">
        <v>532</v>
      </c>
      <c r="I75" s="45">
        <v>118186</v>
      </c>
    </row>
    <row r="76" spans="1:9" ht="25.5">
      <c r="A76" s="41" t="s">
        <v>43</v>
      </c>
      <c r="B76" s="42" t="s">
        <v>456</v>
      </c>
      <c r="C76" s="167" t="s">
        <v>533</v>
      </c>
      <c r="D76" s="167"/>
      <c r="E76" s="167"/>
      <c r="F76" s="167"/>
      <c r="G76" s="43" t="s">
        <v>458</v>
      </c>
      <c r="H76" s="44" t="s">
        <v>534</v>
      </c>
      <c r="I76" s="45">
        <v>11469309.289999999</v>
      </c>
    </row>
    <row r="77" spans="1:9" ht="38.25">
      <c r="A77" s="41" t="s">
        <v>535</v>
      </c>
      <c r="B77" s="42" t="s">
        <v>456</v>
      </c>
      <c r="C77" s="167" t="s">
        <v>536</v>
      </c>
      <c r="D77" s="167"/>
      <c r="E77" s="167"/>
      <c r="F77" s="167"/>
      <c r="G77" s="43" t="s">
        <v>458</v>
      </c>
      <c r="H77" s="44" t="s">
        <v>534</v>
      </c>
      <c r="I77" s="45">
        <v>11469309.289999999</v>
      </c>
    </row>
    <row r="78" spans="1:9" ht="63.75">
      <c r="A78" s="41" t="s">
        <v>44</v>
      </c>
      <c r="B78" s="42" t="s">
        <v>456</v>
      </c>
      <c r="C78" s="167" t="s">
        <v>537</v>
      </c>
      <c r="D78" s="167"/>
      <c r="E78" s="167"/>
      <c r="F78" s="167"/>
      <c r="G78" s="43" t="s">
        <v>458</v>
      </c>
      <c r="H78" s="44" t="s">
        <v>534</v>
      </c>
      <c r="I78" s="45">
        <v>11469309.289999999</v>
      </c>
    </row>
    <row r="79" spans="1:9">
      <c r="A79" s="41" t="s">
        <v>22</v>
      </c>
      <c r="B79" s="42" t="s">
        <v>456</v>
      </c>
      <c r="C79" s="167" t="s">
        <v>538</v>
      </c>
      <c r="D79" s="167"/>
      <c r="E79" s="167"/>
      <c r="F79" s="167"/>
      <c r="G79" s="43" t="s">
        <v>458</v>
      </c>
      <c r="H79" s="44" t="s">
        <v>456</v>
      </c>
      <c r="I79" s="45">
        <v>389534.74</v>
      </c>
    </row>
    <row r="80" spans="1:9" ht="38.25">
      <c r="A80" s="41" t="s">
        <v>47</v>
      </c>
      <c r="B80" s="42" t="s">
        <v>456</v>
      </c>
      <c r="C80" s="167" t="s">
        <v>539</v>
      </c>
      <c r="D80" s="167"/>
      <c r="E80" s="167"/>
      <c r="F80" s="167"/>
      <c r="G80" s="43" t="s">
        <v>458</v>
      </c>
      <c r="H80" s="44" t="s">
        <v>540</v>
      </c>
      <c r="I80" s="45">
        <v>329067.3</v>
      </c>
    </row>
    <row r="81" spans="1:9" ht="51">
      <c r="A81" s="41" t="s">
        <v>80</v>
      </c>
      <c r="B81" s="42" t="s">
        <v>456</v>
      </c>
      <c r="C81" s="167" t="s">
        <v>541</v>
      </c>
      <c r="D81" s="167"/>
      <c r="E81" s="167"/>
      <c r="F81" s="167"/>
      <c r="G81" s="43" t="s">
        <v>458</v>
      </c>
      <c r="H81" s="44" t="s">
        <v>540</v>
      </c>
      <c r="I81" s="45">
        <v>5417.13</v>
      </c>
    </row>
    <row r="82" spans="1:9" ht="76.5">
      <c r="A82" s="41" t="s">
        <v>81</v>
      </c>
      <c r="B82" s="42" t="s">
        <v>456</v>
      </c>
      <c r="C82" s="167" t="s">
        <v>542</v>
      </c>
      <c r="D82" s="167"/>
      <c r="E82" s="167"/>
      <c r="F82" s="167"/>
      <c r="G82" s="43" t="s">
        <v>458</v>
      </c>
      <c r="H82" s="44" t="s">
        <v>540</v>
      </c>
      <c r="I82" s="45">
        <v>5417.13</v>
      </c>
    </row>
    <row r="83" spans="1:9" ht="76.5">
      <c r="A83" s="41" t="s">
        <v>82</v>
      </c>
      <c r="B83" s="42" t="s">
        <v>456</v>
      </c>
      <c r="C83" s="167" t="s">
        <v>543</v>
      </c>
      <c r="D83" s="167"/>
      <c r="E83" s="167"/>
      <c r="F83" s="167"/>
      <c r="G83" s="43" t="s">
        <v>458</v>
      </c>
      <c r="H83" s="44" t="s">
        <v>540</v>
      </c>
      <c r="I83" s="45">
        <v>79172.23</v>
      </c>
    </row>
    <row r="84" spans="1:9" ht="102">
      <c r="A84" s="41" t="s">
        <v>83</v>
      </c>
      <c r="B84" s="42" t="s">
        <v>456</v>
      </c>
      <c r="C84" s="167" t="s">
        <v>544</v>
      </c>
      <c r="D84" s="167"/>
      <c r="E84" s="167"/>
      <c r="F84" s="167"/>
      <c r="G84" s="43" t="s">
        <v>458</v>
      </c>
      <c r="H84" s="44" t="s">
        <v>540</v>
      </c>
      <c r="I84" s="45">
        <v>79172.23</v>
      </c>
    </row>
    <row r="85" spans="1:9" ht="51">
      <c r="A85" s="41" t="s">
        <v>84</v>
      </c>
      <c r="B85" s="42" t="s">
        <v>456</v>
      </c>
      <c r="C85" s="167" t="s">
        <v>545</v>
      </c>
      <c r="D85" s="167"/>
      <c r="E85" s="167"/>
      <c r="F85" s="167"/>
      <c r="G85" s="43" t="s">
        <v>458</v>
      </c>
      <c r="H85" s="44" t="s">
        <v>540</v>
      </c>
      <c r="I85" s="45">
        <v>35313.949999999997</v>
      </c>
    </row>
    <row r="86" spans="1:9" ht="76.5">
      <c r="A86" s="41" t="s">
        <v>85</v>
      </c>
      <c r="B86" s="42" t="s">
        <v>456</v>
      </c>
      <c r="C86" s="167" t="s">
        <v>546</v>
      </c>
      <c r="D86" s="167"/>
      <c r="E86" s="167"/>
      <c r="F86" s="167"/>
      <c r="G86" s="43" t="s">
        <v>458</v>
      </c>
      <c r="H86" s="44" t="s">
        <v>540</v>
      </c>
      <c r="I86" s="45">
        <v>35313.949999999997</v>
      </c>
    </row>
    <row r="87" spans="1:9" ht="63.75">
      <c r="A87" s="41" t="s">
        <v>86</v>
      </c>
      <c r="B87" s="42" t="s">
        <v>456</v>
      </c>
      <c r="C87" s="167" t="s">
        <v>547</v>
      </c>
      <c r="D87" s="167"/>
      <c r="E87" s="167"/>
      <c r="F87" s="167"/>
      <c r="G87" s="43" t="s">
        <v>458</v>
      </c>
      <c r="H87" s="44" t="s">
        <v>540</v>
      </c>
      <c r="I87" s="45">
        <v>2000</v>
      </c>
    </row>
    <row r="88" spans="1:9" ht="89.25">
      <c r="A88" s="41" t="s">
        <v>87</v>
      </c>
      <c r="B88" s="42" t="s">
        <v>456</v>
      </c>
      <c r="C88" s="167" t="s">
        <v>548</v>
      </c>
      <c r="D88" s="167"/>
      <c r="E88" s="167"/>
      <c r="F88" s="167"/>
      <c r="G88" s="43" t="s">
        <v>458</v>
      </c>
      <c r="H88" s="44" t="s">
        <v>540</v>
      </c>
      <c r="I88" s="45">
        <v>2000</v>
      </c>
    </row>
    <row r="89" spans="1:9" ht="63.75">
      <c r="A89" s="41" t="s">
        <v>549</v>
      </c>
      <c r="B89" s="42" t="s">
        <v>456</v>
      </c>
      <c r="C89" s="167" t="s">
        <v>550</v>
      </c>
      <c r="D89" s="167"/>
      <c r="E89" s="167"/>
      <c r="F89" s="167"/>
      <c r="G89" s="43" t="s">
        <v>458</v>
      </c>
      <c r="H89" s="44" t="s">
        <v>540</v>
      </c>
      <c r="I89" s="45">
        <v>1500</v>
      </c>
    </row>
    <row r="90" spans="1:9" ht="89.25">
      <c r="A90" s="41" t="s">
        <v>551</v>
      </c>
      <c r="B90" s="42" t="s">
        <v>456</v>
      </c>
      <c r="C90" s="167" t="s">
        <v>552</v>
      </c>
      <c r="D90" s="167"/>
      <c r="E90" s="167"/>
      <c r="F90" s="167"/>
      <c r="G90" s="43" t="s">
        <v>458</v>
      </c>
      <c r="H90" s="44" t="s">
        <v>540</v>
      </c>
      <c r="I90" s="45">
        <v>1500</v>
      </c>
    </row>
    <row r="91" spans="1:9" ht="51">
      <c r="A91" s="41" t="s">
        <v>553</v>
      </c>
      <c r="B91" s="42" t="s">
        <v>456</v>
      </c>
      <c r="C91" s="167" t="s">
        <v>554</v>
      </c>
      <c r="D91" s="167"/>
      <c r="E91" s="167"/>
      <c r="F91" s="167"/>
      <c r="G91" s="43" t="s">
        <v>458</v>
      </c>
      <c r="H91" s="44" t="s">
        <v>540</v>
      </c>
      <c r="I91" s="45">
        <v>7500</v>
      </c>
    </row>
    <row r="92" spans="1:9" ht="76.5">
      <c r="A92" s="41" t="s">
        <v>555</v>
      </c>
      <c r="B92" s="42" t="s">
        <v>456</v>
      </c>
      <c r="C92" s="167" t="s">
        <v>556</v>
      </c>
      <c r="D92" s="167"/>
      <c r="E92" s="167"/>
      <c r="F92" s="167"/>
      <c r="G92" s="43" t="s">
        <v>458</v>
      </c>
      <c r="H92" s="44" t="s">
        <v>540</v>
      </c>
      <c r="I92" s="45">
        <v>7500</v>
      </c>
    </row>
    <row r="93" spans="1:9" ht="63.75">
      <c r="A93" s="41" t="s">
        <v>88</v>
      </c>
      <c r="B93" s="42" t="s">
        <v>456</v>
      </c>
      <c r="C93" s="167" t="s">
        <v>557</v>
      </c>
      <c r="D93" s="167"/>
      <c r="E93" s="167"/>
      <c r="F93" s="167"/>
      <c r="G93" s="43" t="s">
        <v>458</v>
      </c>
      <c r="H93" s="44" t="s">
        <v>540</v>
      </c>
      <c r="I93" s="45">
        <v>13249.21</v>
      </c>
    </row>
    <row r="94" spans="1:9" ht="89.25">
      <c r="A94" s="41" t="s">
        <v>89</v>
      </c>
      <c r="B94" s="42" t="s">
        <v>456</v>
      </c>
      <c r="C94" s="167" t="s">
        <v>558</v>
      </c>
      <c r="D94" s="167"/>
      <c r="E94" s="167"/>
      <c r="F94" s="167"/>
      <c r="G94" s="43" t="s">
        <v>458</v>
      </c>
      <c r="H94" s="44" t="s">
        <v>540</v>
      </c>
      <c r="I94" s="45">
        <v>13249.21</v>
      </c>
    </row>
    <row r="95" spans="1:9" ht="51">
      <c r="A95" s="41" t="s">
        <v>90</v>
      </c>
      <c r="B95" s="42" t="s">
        <v>456</v>
      </c>
      <c r="C95" s="167" t="s">
        <v>559</v>
      </c>
      <c r="D95" s="167"/>
      <c r="E95" s="167"/>
      <c r="F95" s="167"/>
      <c r="G95" s="43" t="s">
        <v>458</v>
      </c>
      <c r="H95" s="44" t="s">
        <v>540</v>
      </c>
      <c r="I95" s="45">
        <v>6484.25</v>
      </c>
    </row>
    <row r="96" spans="1:9" ht="76.5">
      <c r="A96" s="41" t="s">
        <v>91</v>
      </c>
      <c r="B96" s="42" t="s">
        <v>456</v>
      </c>
      <c r="C96" s="167" t="s">
        <v>560</v>
      </c>
      <c r="D96" s="167"/>
      <c r="E96" s="167"/>
      <c r="F96" s="167"/>
      <c r="G96" s="43" t="s">
        <v>458</v>
      </c>
      <c r="H96" s="44" t="s">
        <v>540</v>
      </c>
      <c r="I96" s="45">
        <v>6484.25</v>
      </c>
    </row>
    <row r="97" spans="1:9" ht="63.75">
      <c r="A97" s="41" t="s">
        <v>92</v>
      </c>
      <c r="B97" s="42" t="s">
        <v>456</v>
      </c>
      <c r="C97" s="167" t="s">
        <v>561</v>
      </c>
      <c r="D97" s="167"/>
      <c r="E97" s="167"/>
      <c r="F97" s="167"/>
      <c r="G97" s="43" t="s">
        <v>458</v>
      </c>
      <c r="H97" s="44" t="s">
        <v>540</v>
      </c>
      <c r="I97" s="45">
        <v>178430.53</v>
      </c>
    </row>
    <row r="98" spans="1:9" ht="89.25">
      <c r="A98" s="41" t="s">
        <v>93</v>
      </c>
      <c r="B98" s="42" t="s">
        <v>456</v>
      </c>
      <c r="C98" s="167" t="s">
        <v>562</v>
      </c>
      <c r="D98" s="167"/>
      <c r="E98" s="167"/>
      <c r="F98" s="167"/>
      <c r="G98" s="43" t="s">
        <v>458</v>
      </c>
      <c r="H98" s="44" t="s">
        <v>540</v>
      </c>
      <c r="I98" s="45">
        <v>178430.53</v>
      </c>
    </row>
    <row r="99" spans="1:9" ht="102">
      <c r="A99" s="41" t="s">
        <v>68</v>
      </c>
      <c r="B99" s="42" t="s">
        <v>456</v>
      </c>
      <c r="C99" s="167" t="s">
        <v>563</v>
      </c>
      <c r="D99" s="167"/>
      <c r="E99" s="167"/>
      <c r="F99" s="167"/>
      <c r="G99" s="43" t="s">
        <v>458</v>
      </c>
      <c r="H99" s="44" t="s">
        <v>540</v>
      </c>
      <c r="I99" s="45">
        <v>60467.44</v>
      </c>
    </row>
    <row r="100" spans="1:9" ht="76.5">
      <c r="A100" s="41" t="s">
        <v>69</v>
      </c>
      <c r="B100" s="42" t="s">
        <v>456</v>
      </c>
      <c r="C100" s="167" t="s">
        <v>564</v>
      </c>
      <c r="D100" s="167"/>
      <c r="E100" s="167"/>
      <c r="F100" s="167"/>
      <c r="G100" s="43" t="s">
        <v>458</v>
      </c>
      <c r="H100" s="44" t="s">
        <v>540</v>
      </c>
      <c r="I100" s="45">
        <v>60467.44</v>
      </c>
    </row>
    <row r="101" spans="1:9" ht="76.5">
      <c r="A101" s="41" t="s">
        <v>70</v>
      </c>
      <c r="B101" s="42" t="s">
        <v>456</v>
      </c>
      <c r="C101" s="167" t="s">
        <v>565</v>
      </c>
      <c r="D101" s="167"/>
      <c r="E101" s="167"/>
      <c r="F101" s="167"/>
      <c r="G101" s="43" t="s">
        <v>458</v>
      </c>
      <c r="H101" s="44" t="s">
        <v>540</v>
      </c>
      <c r="I101" s="45">
        <v>60467.44</v>
      </c>
    </row>
    <row r="102" spans="1:9">
      <c r="A102" s="41" t="s">
        <v>71</v>
      </c>
      <c r="B102" s="42" t="s">
        <v>456</v>
      </c>
      <c r="C102" s="167" t="s">
        <v>566</v>
      </c>
      <c r="D102" s="167"/>
      <c r="E102" s="167"/>
      <c r="F102" s="167"/>
      <c r="G102" s="43" t="s">
        <v>458</v>
      </c>
      <c r="H102" s="44" t="s">
        <v>456</v>
      </c>
      <c r="I102" s="45">
        <v>532290.80000000005</v>
      </c>
    </row>
    <row r="103" spans="1:9">
      <c r="A103" s="41" t="s">
        <v>94</v>
      </c>
      <c r="B103" s="42" t="s">
        <v>456</v>
      </c>
      <c r="C103" s="167" t="s">
        <v>567</v>
      </c>
      <c r="D103" s="167"/>
      <c r="E103" s="167"/>
      <c r="F103" s="167"/>
      <c r="G103" s="43" t="s">
        <v>458</v>
      </c>
      <c r="H103" s="44" t="s">
        <v>568</v>
      </c>
      <c r="I103" s="45">
        <v>-1000</v>
      </c>
    </row>
    <row r="104" spans="1:9" ht="25.5">
      <c r="A104" s="41" t="s">
        <v>95</v>
      </c>
      <c r="B104" s="42" t="s">
        <v>456</v>
      </c>
      <c r="C104" s="167" t="s">
        <v>569</v>
      </c>
      <c r="D104" s="167"/>
      <c r="E104" s="167"/>
      <c r="F104" s="167"/>
      <c r="G104" s="43" t="s">
        <v>458</v>
      </c>
      <c r="H104" s="44" t="s">
        <v>568</v>
      </c>
      <c r="I104" s="45">
        <v>-1000</v>
      </c>
    </row>
    <row r="105" spans="1:9">
      <c r="A105" s="41" t="s">
        <v>72</v>
      </c>
      <c r="B105" s="42" t="s">
        <v>456</v>
      </c>
      <c r="C105" s="167" t="s">
        <v>570</v>
      </c>
      <c r="D105" s="167"/>
      <c r="E105" s="167"/>
      <c r="F105" s="167"/>
      <c r="G105" s="43" t="s">
        <v>458</v>
      </c>
      <c r="H105" s="44" t="s">
        <v>571</v>
      </c>
      <c r="I105" s="45">
        <v>533290.80000000005</v>
      </c>
    </row>
    <row r="106" spans="1:9" ht="25.5">
      <c r="A106" s="41" t="s">
        <v>73</v>
      </c>
      <c r="B106" s="42" t="s">
        <v>456</v>
      </c>
      <c r="C106" s="167" t="s">
        <v>572</v>
      </c>
      <c r="D106" s="167"/>
      <c r="E106" s="167"/>
      <c r="F106" s="167"/>
      <c r="G106" s="43" t="s">
        <v>458</v>
      </c>
      <c r="H106" s="44" t="s">
        <v>571</v>
      </c>
      <c r="I106" s="45">
        <v>533290.80000000005</v>
      </c>
    </row>
    <row r="107" spans="1:9">
      <c r="A107" s="41" t="s">
        <v>23</v>
      </c>
      <c r="B107" s="42" t="s">
        <v>456</v>
      </c>
      <c r="C107" s="167" t="s">
        <v>573</v>
      </c>
      <c r="D107" s="167"/>
      <c r="E107" s="167"/>
      <c r="F107" s="167"/>
      <c r="G107" s="43" t="s">
        <v>458</v>
      </c>
      <c r="H107" s="44" t="s">
        <v>456</v>
      </c>
      <c r="I107" s="45">
        <v>436909375.26999998</v>
      </c>
    </row>
    <row r="108" spans="1:9" ht="38.25">
      <c r="A108" s="41" t="s">
        <v>24</v>
      </c>
      <c r="B108" s="42" t="s">
        <v>456</v>
      </c>
      <c r="C108" s="167" t="s">
        <v>574</v>
      </c>
      <c r="D108" s="167"/>
      <c r="E108" s="167"/>
      <c r="F108" s="167"/>
      <c r="G108" s="43" t="s">
        <v>458</v>
      </c>
      <c r="H108" s="44" t="s">
        <v>456</v>
      </c>
      <c r="I108" s="45">
        <v>436085270.48000002</v>
      </c>
    </row>
    <row r="109" spans="1:9" ht="25.5">
      <c r="A109" s="41" t="s">
        <v>35</v>
      </c>
      <c r="B109" s="42" t="s">
        <v>456</v>
      </c>
      <c r="C109" s="167" t="s">
        <v>575</v>
      </c>
      <c r="D109" s="167"/>
      <c r="E109" s="167"/>
      <c r="F109" s="167"/>
      <c r="G109" s="43" t="s">
        <v>458</v>
      </c>
      <c r="H109" s="44" t="s">
        <v>571</v>
      </c>
      <c r="I109" s="45">
        <v>3083428</v>
      </c>
    </row>
    <row r="110" spans="1:9">
      <c r="A110" s="41" t="s">
        <v>25</v>
      </c>
      <c r="B110" s="42" t="s">
        <v>456</v>
      </c>
      <c r="C110" s="167" t="s">
        <v>576</v>
      </c>
      <c r="D110" s="167"/>
      <c r="E110" s="167"/>
      <c r="F110" s="167"/>
      <c r="G110" s="43" t="s">
        <v>458</v>
      </c>
      <c r="H110" s="44" t="s">
        <v>571</v>
      </c>
      <c r="I110" s="45">
        <v>3083428</v>
      </c>
    </row>
    <row r="111" spans="1:9" ht="38.25">
      <c r="A111" s="41" t="s">
        <v>74</v>
      </c>
      <c r="B111" s="42" t="s">
        <v>456</v>
      </c>
      <c r="C111" s="167" t="s">
        <v>577</v>
      </c>
      <c r="D111" s="167"/>
      <c r="E111" s="167"/>
      <c r="F111" s="167"/>
      <c r="G111" s="43" t="s">
        <v>458</v>
      </c>
      <c r="H111" s="44" t="s">
        <v>571</v>
      </c>
      <c r="I111" s="45">
        <v>3083428</v>
      </c>
    </row>
    <row r="112" spans="1:9" ht="25.5">
      <c r="A112" s="41" t="s">
        <v>39</v>
      </c>
      <c r="B112" s="42" t="s">
        <v>456</v>
      </c>
      <c r="C112" s="167" t="s">
        <v>578</v>
      </c>
      <c r="D112" s="167"/>
      <c r="E112" s="167"/>
      <c r="F112" s="167"/>
      <c r="G112" s="43" t="s">
        <v>458</v>
      </c>
      <c r="H112" s="44" t="s">
        <v>571</v>
      </c>
      <c r="I112" s="45">
        <v>64369770.689999998</v>
      </c>
    </row>
    <row r="113" spans="1:9" ht="89.25">
      <c r="A113" s="41" t="s">
        <v>579</v>
      </c>
      <c r="B113" s="42" t="s">
        <v>456</v>
      </c>
      <c r="C113" s="167" t="s">
        <v>580</v>
      </c>
      <c r="D113" s="167"/>
      <c r="E113" s="167"/>
      <c r="F113" s="167"/>
      <c r="G113" s="43" t="s">
        <v>458</v>
      </c>
      <c r="H113" s="44" t="s">
        <v>571</v>
      </c>
      <c r="I113" s="45">
        <v>1673792.57</v>
      </c>
    </row>
    <row r="114" spans="1:9" ht="89.25">
      <c r="A114" s="41" t="s">
        <v>581</v>
      </c>
      <c r="B114" s="42" t="s">
        <v>456</v>
      </c>
      <c r="C114" s="167" t="s">
        <v>582</v>
      </c>
      <c r="D114" s="167"/>
      <c r="E114" s="167"/>
      <c r="F114" s="167"/>
      <c r="G114" s="43" t="s">
        <v>458</v>
      </c>
      <c r="H114" s="44" t="s">
        <v>571</v>
      </c>
      <c r="I114" s="45">
        <v>1673792.57</v>
      </c>
    </row>
    <row r="115" spans="1:9" ht="63.75">
      <c r="A115" s="41" t="s">
        <v>96</v>
      </c>
      <c r="B115" s="42" t="s">
        <v>456</v>
      </c>
      <c r="C115" s="167" t="s">
        <v>583</v>
      </c>
      <c r="D115" s="167"/>
      <c r="E115" s="167"/>
      <c r="F115" s="167"/>
      <c r="G115" s="43" t="s">
        <v>458</v>
      </c>
      <c r="H115" s="44" t="s">
        <v>571</v>
      </c>
      <c r="I115" s="45">
        <v>2440286.12</v>
      </c>
    </row>
    <row r="116" spans="1:9" ht="63.75">
      <c r="A116" s="41" t="s">
        <v>97</v>
      </c>
      <c r="B116" s="42" t="s">
        <v>456</v>
      </c>
      <c r="C116" s="167" t="s">
        <v>584</v>
      </c>
      <c r="D116" s="167"/>
      <c r="E116" s="167"/>
      <c r="F116" s="167"/>
      <c r="G116" s="43" t="s">
        <v>458</v>
      </c>
      <c r="H116" s="44" t="s">
        <v>571</v>
      </c>
      <c r="I116" s="45">
        <v>2440286.12</v>
      </c>
    </row>
    <row r="117" spans="1:9" ht="51">
      <c r="A117" s="41" t="s">
        <v>53</v>
      </c>
      <c r="B117" s="42" t="s">
        <v>456</v>
      </c>
      <c r="C117" s="167" t="s">
        <v>585</v>
      </c>
      <c r="D117" s="167"/>
      <c r="E117" s="167"/>
      <c r="F117" s="167"/>
      <c r="G117" s="43" t="s">
        <v>458</v>
      </c>
      <c r="H117" s="44" t="s">
        <v>571</v>
      </c>
      <c r="I117" s="45">
        <v>4519543</v>
      </c>
    </row>
    <row r="118" spans="1:9" ht="63.75">
      <c r="A118" s="41" t="s">
        <v>54</v>
      </c>
      <c r="B118" s="42" t="s">
        <v>456</v>
      </c>
      <c r="C118" s="167" t="s">
        <v>586</v>
      </c>
      <c r="D118" s="167"/>
      <c r="E118" s="167"/>
      <c r="F118" s="167"/>
      <c r="G118" s="43" t="s">
        <v>458</v>
      </c>
      <c r="H118" s="44" t="s">
        <v>571</v>
      </c>
      <c r="I118" s="45">
        <v>4519543</v>
      </c>
    </row>
    <row r="119" spans="1:9" ht="51">
      <c r="A119" s="41" t="s">
        <v>587</v>
      </c>
      <c r="B119" s="42" t="s">
        <v>456</v>
      </c>
      <c r="C119" s="167" t="s">
        <v>588</v>
      </c>
      <c r="D119" s="167"/>
      <c r="E119" s="167"/>
      <c r="F119" s="167"/>
      <c r="G119" s="43" t="s">
        <v>458</v>
      </c>
      <c r="H119" s="44" t="s">
        <v>571</v>
      </c>
      <c r="I119" s="45">
        <v>2575102</v>
      </c>
    </row>
    <row r="120" spans="1:9" ht="51">
      <c r="A120" s="41" t="s">
        <v>589</v>
      </c>
      <c r="B120" s="42" t="s">
        <v>456</v>
      </c>
      <c r="C120" s="167" t="s">
        <v>590</v>
      </c>
      <c r="D120" s="167"/>
      <c r="E120" s="167"/>
      <c r="F120" s="167"/>
      <c r="G120" s="43" t="s">
        <v>458</v>
      </c>
      <c r="H120" s="44" t="s">
        <v>571</v>
      </c>
      <c r="I120" s="45">
        <v>2575102</v>
      </c>
    </row>
    <row r="121" spans="1:9">
      <c r="A121" s="41" t="s">
        <v>591</v>
      </c>
      <c r="B121" s="42" t="s">
        <v>456</v>
      </c>
      <c r="C121" s="167" t="s">
        <v>592</v>
      </c>
      <c r="D121" s="167"/>
      <c r="E121" s="167"/>
      <c r="F121" s="167"/>
      <c r="G121" s="43" t="s">
        <v>458</v>
      </c>
      <c r="H121" s="44" t="s">
        <v>571</v>
      </c>
      <c r="I121" s="45">
        <v>8372211</v>
      </c>
    </row>
    <row r="122" spans="1:9" ht="25.5">
      <c r="A122" s="41" t="s">
        <v>593</v>
      </c>
      <c r="B122" s="42" t="s">
        <v>456</v>
      </c>
      <c r="C122" s="167" t="s">
        <v>594</v>
      </c>
      <c r="D122" s="167"/>
      <c r="E122" s="167"/>
      <c r="F122" s="167"/>
      <c r="G122" s="43" t="s">
        <v>458</v>
      </c>
      <c r="H122" s="44" t="s">
        <v>571</v>
      </c>
      <c r="I122" s="45">
        <v>8372211</v>
      </c>
    </row>
    <row r="123" spans="1:9">
      <c r="A123" s="41" t="s">
        <v>40</v>
      </c>
      <c r="B123" s="42" t="s">
        <v>456</v>
      </c>
      <c r="C123" s="167" t="s">
        <v>595</v>
      </c>
      <c r="D123" s="167"/>
      <c r="E123" s="167"/>
      <c r="F123" s="167"/>
      <c r="G123" s="43" t="s">
        <v>458</v>
      </c>
      <c r="H123" s="44" t="s">
        <v>571</v>
      </c>
      <c r="I123" s="45">
        <v>44788836</v>
      </c>
    </row>
    <row r="124" spans="1:9">
      <c r="A124" s="41" t="s">
        <v>41</v>
      </c>
      <c r="B124" s="42" t="s">
        <v>456</v>
      </c>
      <c r="C124" s="167" t="s">
        <v>596</v>
      </c>
      <c r="D124" s="167"/>
      <c r="E124" s="167"/>
      <c r="F124" s="167"/>
      <c r="G124" s="43" t="s">
        <v>458</v>
      </c>
      <c r="H124" s="44" t="s">
        <v>571</v>
      </c>
      <c r="I124" s="45">
        <v>44788836</v>
      </c>
    </row>
    <row r="125" spans="1:9" ht="25.5">
      <c r="A125" s="41" t="s">
        <v>36</v>
      </c>
      <c r="B125" s="42" t="s">
        <v>456</v>
      </c>
      <c r="C125" s="167" t="s">
        <v>597</v>
      </c>
      <c r="D125" s="167"/>
      <c r="E125" s="167"/>
      <c r="F125" s="167"/>
      <c r="G125" s="43" t="s">
        <v>458</v>
      </c>
      <c r="H125" s="44" t="s">
        <v>571</v>
      </c>
      <c r="I125" s="45">
        <v>367962671.79000002</v>
      </c>
    </row>
    <row r="126" spans="1:9" ht="51">
      <c r="A126" s="41" t="s">
        <v>26</v>
      </c>
      <c r="B126" s="42" t="s">
        <v>456</v>
      </c>
      <c r="C126" s="167" t="s">
        <v>598</v>
      </c>
      <c r="D126" s="167"/>
      <c r="E126" s="167"/>
      <c r="F126" s="167"/>
      <c r="G126" s="43" t="s">
        <v>458</v>
      </c>
      <c r="H126" s="44" t="s">
        <v>571</v>
      </c>
      <c r="I126" s="45">
        <v>99124</v>
      </c>
    </row>
    <row r="127" spans="1:9" ht="51">
      <c r="A127" s="41" t="s">
        <v>27</v>
      </c>
      <c r="B127" s="42" t="s">
        <v>456</v>
      </c>
      <c r="C127" s="167" t="s">
        <v>599</v>
      </c>
      <c r="D127" s="167"/>
      <c r="E127" s="167"/>
      <c r="F127" s="167"/>
      <c r="G127" s="43" t="s">
        <v>458</v>
      </c>
      <c r="H127" s="44" t="s">
        <v>571</v>
      </c>
      <c r="I127" s="45">
        <v>99124</v>
      </c>
    </row>
    <row r="128" spans="1:9" ht="51">
      <c r="A128" s="41" t="s">
        <v>600</v>
      </c>
      <c r="B128" s="42" t="s">
        <v>456</v>
      </c>
      <c r="C128" s="167" t="s">
        <v>601</v>
      </c>
      <c r="D128" s="167"/>
      <c r="E128" s="167"/>
      <c r="F128" s="167"/>
      <c r="G128" s="43" t="s">
        <v>458</v>
      </c>
      <c r="H128" s="44" t="s">
        <v>571</v>
      </c>
      <c r="I128" s="45">
        <v>3688178</v>
      </c>
    </row>
    <row r="129" spans="1:9" ht="63.75">
      <c r="A129" s="41" t="s">
        <v>602</v>
      </c>
      <c r="B129" s="42" t="s">
        <v>456</v>
      </c>
      <c r="C129" s="167" t="s">
        <v>603</v>
      </c>
      <c r="D129" s="167"/>
      <c r="E129" s="167"/>
      <c r="F129" s="167"/>
      <c r="G129" s="43" t="s">
        <v>458</v>
      </c>
      <c r="H129" s="44" t="s">
        <v>571</v>
      </c>
      <c r="I129" s="45">
        <v>3688178</v>
      </c>
    </row>
    <row r="130" spans="1:9" ht="63.75">
      <c r="A130" s="41" t="s">
        <v>98</v>
      </c>
      <c r="B130" s="42" t="s">
        <v>456</v>
      </c>
      <c r="C130" s="167" t="s">
        <v>604</v>
      </c>
      <c r="D130" s="167"/>
      <c r="E130" s="167"/>
      <c r="F130" s="167"/>
      <c r="G130" s="43" t="s">
        <v>458</v>
      </c>
      <c r="H130" s="44" t="s">
        <v>571</v>
      </c>
      <c r="I130" s="45">
        <v>11266258</v>
      </c>
    </row>
    <row r="131" spans="1:9" ht="63.75">
      <c r="A131" s="41" t="s">
        <v>99</v>
      </c>
      <c r="B131" s="42" t="s">
        <v>456</v>
      </c>
      <c r="C131" s="167" t="s">
        <v>605</v>
      </c>
      <c r="D131" s="167"/>
      <c r="E131" s="167"/>
      <c r="F131" s="167"/>
      <c r="G131" s="43" t="s">
        <v>458</v>
      </c>
      <c r="H131" s="44" t="s">
        <v>571</v>
      </c>
      <c r="I131" s="45">
        <v>11266258</v>
      </c>
    </row>
    <row r="132" spans="1:9" ht="38.25">
      <c r="A132" s="41" t="s">
        <v>45</v>
      </c>
      <c r="B132" s="42" t="s">
        <v>456</v>
      </c>
      <c r="C132" s="167" t="s">
        <v>606</v>
      </c>
      <c r="D132" s="167"/>
      <c r="E132" s="167"/>
      <c r="F132" s="167"/>
      <c r="G132" s="43" t="s">
        <v>458</v>
      </c>
      <c r="H132" s="44" t="s">
        <v>571</v>
      </c>
      <c r="I132" s="45">
        <v>14288477.439999999</v>
      </c>
    </row>
    <row r="133" spans="1:9" ht="38.25">
      <c r="A133" s="41" t="s">
        <v>46</v>
      </c>
      <c r="B133" s="42" t="s">
        <v>456</v>
      </c>
      <c r="C133" s="167" t="s">
        <v>607</v>
      </c>
      <c r="D133" s="167"/>
      <c r="E133" s="167"/>
      <c r="F133" s="167"/>
      <c r="G133" s="43" t="s">
        <v>458</v>
      </c>
      <c r="H133" s="44" t="s">
        <v>571</v>
      </c>
      <c r="I133" s="45">
        <v>14288477.439999999</v>
      </c>
    </row>
    <row r="134" spans="1:9" ht="114.75">
      <c r="A134" s="41" t="s">
        <v>608</v>
      </c>
      <c r="B134" s="42" t="s">
        <v>456</v>
      </c>
      <c r="C134" s="167" t="s">
        <v>609</v>
      </c>
      <c r="D134" s="167"/>
      <c r="E134" s="167"/>
      <c r="F134" s="167"/>
      <c r="G134" s="43" t="s">
        <v>458</v>
      </c>
      <c r="H134" s="44" t="s">
        <v>571</v>
      </c>
      <c r="I134" s="45">
        <v>13308057.76</v>
      </c>
    </row>
    <row r="135" spans="1:9" ht="114.75">
      <c r="A135" s="41" t="s">
        <v>610</v>
      </c>
      <c r="B135" s="42" t="s">
        <v>456</v>
      </c>
      <c r="C135" s="167" t="s">
        <v>611</v>
      </c>
      <c r="D135" s="167"/>
      <c r="E135" s="167"/>
      <c r="F135" s="167"/>
      <c r="G135" s="43" t="s">
        <v>458</v>
      </c>
      <c r="H135" s="44" t="s">
        <v>571</v>
      </c>
      <c r="I135" s="45">
        <v>13308057.76</v>
      </c>
    </row>
    <row r="136" spans="1:9" ht="25.5">
      <c r="A136" s="41" t="s">
        <v>100</v>
      </c>
      <c r="B136" s="42" t="s">
        <v>456</v>
      </c>
      <c r="C136" s="167" t="s">
        <v>612</v>
      </c>
      <c r="D136" s="167"/>
      <c r="E136" s="167"/>
      <c r="F136" s="167"/>
      <c r="G136" s="43" t="s">
        <v>458</v>
      </c>
      <c r="H136" s="44" t="s">
        <v>571</v>
      </c>
      <c r="I136" s="45">
        <v>1471000</v>
      </c>
    </row>
    <row r="137" spans="1:9" ht="38.25">
      <c r="A137" s="41" t="s">
        <v>101</v>
      </c>
      <c r="B137" s="42" t="s">
        <v>456</v>
      </c>
      <c r="C137" s="167" t="s">
        <v>613</v>
      </c>
      <c r="D137" s="167"/>
      <c r="E137" s="167"/>
      <c r="F137" s="167"/>
      <c r="G137" s="43" t="s">
        <v>458</v>
      </c>
      <c r="H137" s="44" t="s">
        <v>571</v>
      </c>
      <c r="I137" s="45">
        <v>1471000</v>
      </c>
    </row>
    <row r="138" spans="1:9">
      <c r="A138" s="41" t="s">
        <v>28</v>
      </c>
      <c r="B138" s="42" t="s">
        <v>456</v>
      </c>
      <c r="C138" s="167" t="s">
        <v>614</v>
      </c>
      <c r="D138" s="167"/>
      <c r="E138" s="167"/>
      <c r="F138" s="167"/>
      <c r="G138" s="43" t="s">
        <v>458</v>
      </c>
      <c r="H138" s="44" t="s">
        <v>571</v>
      </c>
      <c r="I138" s="45">
        <v>323841576.58999997</v>
      </c>
    </row>
    <row r="139" spans="1:9">
      <c r="A139" s="41" t="s">
        <v>29</v>
      </c>
      <c r="B139" s="42" t="s">
        <v>456</v>
      </c>
      <c r="C139" s="167" t="s">
        <v>615</v>
      </c>
      <c r="D139" s="167"/>
      <c r="E139" s="167"/>
      <c r="F139" s="167"/>
      <c r="G139" s="43" t="s">
        <v>458</v>
      </c>
      <c r="H139" s="44" t="s">
        <v>571</v>
      </c>
      <c r="I139" s="45">
        <v>323841576.58999997</v>
      </c>
    </row>
    <row r="140" spans="1:9">
      <c r="A140" s="41" t="s">
        <v>32</v>
      </c>
      <c r="B140" s="42" t="s">
        <v>456</v>
      </c>
      <c r="C140" s="167" t="s">
        <v>616</v>
      </c>
      <c r="D140" s="167"/>
      <c r="E140" s="167"/>
      <c r="F140" s="167"/>
      <c r="G140" s="43" t="s">
        <v>458</v>
      </c>
      <c r="H140" s="44" t="s">
        <v>571</v>
      </c>
      <c r="I140" s="45">
        <v>669400</v>
      </c>
    </row>
    <row r="141" spans="1:9" ht="51">
      <c r="A141" s="41" t="s">
        <v>33</v>
      </c>
      <c r="B141" s="42" t="s">
        <v>456</v>
      </c>
      <c r="C141" s="167" t="s">
        <v>617</v>
      </c>
      <c r="D141" s="167"/>
      <c r="E141" s="167"/>
      <c r="F141" s="167"/>
      <c r="G141" s="43" t="s">
        <v>458</v>
      </c>
      <c r="H141" s="44" t="s">
        <v>571</v>
      </c>
      <c r="I141" s="45">
        <v>669400</v>
      </c>
    </row>
    <row r="142" spans="1:9" ht="63.75">
      <c r="A142" s="41" t="s">
        <v>34</v>
      </c>
      <c r="B142" s="42" t="s">
        <v>456</v>
      </c>
      <c r="C142" s="167" t="s">
        <v>618</v>
      </c>
      <c r="D142" s="167"/>
      <c r="E142" s="167"/>
      <c r="F142" s="167"/>
      <c r="G142" s="43" t="s">
        <v>458</v>
      </c>
      <c r="H142" s="44" t="s">
        <v>571</v>
      </c>
      <c r="I142" s="45">
        <v>669400</v>
      </c>
    </row>
    <row r="143" spans="1:9">
      <c r="A143" s="41" t="s">
        <v>59</v>
      </c>
      <c r="B143" s="42" t="s">
        <v>456</v>
      </c>
      <c r="C143" s="167" t="s">
        <v>619</v>
      </c>
      <c r="D143" s="167"/>
      <c r="E143" s="167"/>
      <c r="F143" s="167"/>
      <c r="G143" s="43" t="s">
        <v>458</v>
      </c>
      <c r="H143" s="44" t="s">
        <v>456</v>
      </c>
      <c r="I143" s="45">
        <v>1464255</v>
      </c>
    </row>
    <row r="144" spans="1:9" ht="25.5">
      <c r="A144" s="41" t="s">
        <v>60</v>
      </c>
      <c r="B144" s="42" t="s">
        <v>456</v>
      </c>
      <c r="C144" s="167" t="s">
        <v>620</v>
      </c>
      <c r="D144" s="167"/>
      <c r="E144" s="167"/>
      <c r="F144" s="167"/>
      <c r="G144" s="43" t="s">
        <v>458</v>
      </c>
      <c r="H144" s="44" t="s">
        <v>571</v>
      </c>
      <c r="I144" s="45">
        <v>1464255</v>
      </c>
    </row>
    <row r="145" spans="1:9" ht="25.5">
      <c r="A145" s="41" t="s">
        <v>60</v>
      </c>
      <c r="B145" s="42" t="s">
        <v>456</v>
      </c>
      <c r="C145" s="167" t="s">
        <v>621</v>
      </c>
      <c r="D145" s="167"/>
      <c r="E145" s="167"/>
      <c r="F145" s="167"/>
      <c r="G145" s="43" t="s">
        <v>458</v>
      </c>
      <c r="H145" s="44" t="s">
        <v>571</v>
      </c>
      <c r="I145" s="45">
        <v>1464255</v>
      </c>
    </row>
    <row r="146" spans="1:9" ht="38.25">
      <c r="A146" s="41" t="s">
        <v>50</v>
      </c>
      <c r="B146" s="42" t="s">
        <v>456</v>
      </c>
      <c r="C146" s="167" t="s">
        <v>622</v>
      </c>
      <c r="D146" s="167"/>
      <c r="E146" s="167"/>
      <c r="F146" s="167"/>
      <c r="G146" s="43" t="s">
        <v>458</v>
      </c>
      <c r="H146" s="44" t="s">
        <v>456</v>
      </c>
      <c r="I146" s="45">
        <v>-640150.21</v>
      </c>
    </row>
    <row r="147" spans="1:9" ht="51">
      <c r="A147" s="41" t="s">
        <v>51</v>
      </c>
      <c r="B147" s="42" t="s">
        <v>456</v>
      </c>
      <c r="C147" s="167" t="s">
        <v>623</v>
      </c>
      <c r="D147" s="167"/>
      <c r="E147" s="167"/>
      <c r="F147" s="167"/>
      <c r="G147" s="43" t="s">
        <v>458</v>
      </c>
      <c r="H147" s="44" t="s">
        <v>571</v>
      </c>
      <c r="I147" s="45">
        <v>-640150.21</v>
      </c>
    </row>
    <row r="148" spans="1:9" ht="51">
      <c r="A148" s="41" t="s">
        <v>52</v>
      </c>
      <c r="B148" s="42" t="s">
        <v>456</v>
      </c>
      <c r="C148" s="167" t="s">
        <v>624</v>
      </c>
      <c r="D148" s="167"/>
      <c r="E148" s="167"/>
      <c r="F148" s="167"/>
      <c r="G148" s="43" t="s">
        <v>458</v>
      </c>
      <c r="H148" s="44" t="s">
        <v>571</v>
      </c>
      <c r="I148" s="45">
        <v>-640150.21</v>
      </c>
    </row>
  </sheetData>
  <mergeCells count="149">
    <mergeCell ref="C117:F117"/>
    <mergeCell ref="C118:F118"/>
    <mergeCell ref="C119:F119"/>
    <mergeCell ref="C120:F120"/>
    <mergeCell ref="C121:F121"/>
    <mergeCell ref="C122:F122"/>
    <mergeCell ref="C123:F123"/>
    <mergeCell ref="C124:F124"/>
    <mergeCell ref="C125:F125"/>
    <mergeCell ref="C93:F93"/>
    <mergeCell ref="C94:F94"/>
    <mergeCell ref="C95:F95"/>
    <mergeCell ref="C70:F70"/>
    <mergeCell ref="C71:F71"/>
    <mergeCell ref="C72:F72"/>
    <mergeCell ref="C73:F73"/>
    <mergeCell ref="C74:F74"/>
    <mergeCell ref="C75:F75"/>
    <mergeCell ref="C76:F76"/>
    <mergeCell ref="C77:F77"/>
    <mergeCell ref="C78:F78"/>
    <mergeCell ref="C86:F86"/>
    <mergeCell ref="C79:F79"/>
    <mergeCell ref="C80:F80"/>
    <mergeCell ref="C81:F81"/>
    <mergeCell ref="C82:F82"/>
    <mergeCell ref="C87:F87"/>
    <mergeCell ref="C88:F88"/>
    <mergeCell ref="C89:F89"/>
    <mergeCell ref="C90:F90"/>
    <mergeCell ref="C91:F91"/>
    <mergeCell ref="C92:F92"/>
    <mergeCell ref="C83:F83"/>
    <mergeCell ref="C84:F84"/>
    <mergeCell ref="C85:F85"/>
    <mergeCell ref="C29:F29"/>
    <mergeCell ref="C30:F30"/>
    <mergeCell ref="C31:F31"/>
    <mergeCell ref="C32:F32"/>
    <mergeCell ref="C33:F33"/>
    <mergeCell ref="C34:F34"/>
    <mergeCell ref="C35:F35"/>
    <mergeCell ref="C36:F36"/>
    <mergeCell ref="C37:F37"/>
    <mergeCell ref="C42:F42"/>
    <mergeCell ref="C43:F43"/>
    <mergeCell ref="C44:F44"/>
    <mergeCell ref="C45:F45"/>
    <mergeCell ref="C46:F46"/>
    <mergeCell ref="C47:F47"/>
    <mergeCell ref="C48:F48"/>
    <mergeCell ref="C49:F49"/>
    <mergeCell ref="C50:F50"/>
    <mergeCell ref="C57:F57"/>
    <mergeCell ref="C58:F58"/>
    <mergeCell ref="C59:F59"/>
    <mergeCell ref="C66:F66"/>
    <mergeCell ref="C113:F113"/>
    <mergeCell ref="C114:F114"/>
    <mergeCell ref="C115:F115"/>
    <mergeCell ref="C116:F116"/>
    <mergeCell ref="C109:F109"/>
    <mergeCell ref="C110:F110"/>
    <mergeCell ref="C111:F111"/>
    <mergeCell ref="C112:F112"/>
    <mergeCell ref="C96:F96"/>
    <mergeCell ref="C97:F97"/>
    <mergeCell ref="C98:F98"/>
    <mergeCell ref="C99:F99"/>
    <mergeCell ref="C100:F100"/>
    <mergeCell ref="C101:F101"/>
    <mergeCell ref="C102:F102"/>
    <mergeCell ref="C103:F103"/>
    <mergeCell ref="C104:F104"/>
    <mergeCell ref="C105:F105"/>
    <mergeCell ref="C106:F106"/>
    <mergeCell ref="C107:F107"/>
    <mergeCell ref="C108:F108"/>
    <mergeCell ref="C145:F145"/>
    <mergeCell ref="C146:F146"/>
    <mergeCell ref="C147:F147"/>
    <mergeCell ref="C148:F148"/>
    <mergeCell ref="C139:F139"/>
    <mergeCell ref="C140:F140"/>
    <mergeCell ref="C141:F141"/>
    <mergeCell ref="C142:F142"/>
    <mergeCell ref="C126:F126"/>
    <mergeCell ref="C127:F127"/>
    <mergeCell ref="C128:F128"/>
    <mergeCell ref="C129:F129"/>
    <mergeCell ref="C143:F143"/>
    <mergeCell ref="C144:F144"/>
    <mergeCell ref="C135:F135"/>
    <mergeCell ref="C136:F136"/>
    <mergeCell ref="C137:F137"/>
    <mergeCell ref="C138:F138"/>
    <mergeCell ref="C130:F130"/>
    <mergeCell ref="C131:F131"/>
    <mergeCell ref="C132:F132"/>
    <mergeCell ref="C133:F133"/>
    <mergeCell ref="C134:F134"/>
    <mergeCell ref="C67:F67"/>
    <mergeCell ref="C68:F68"/>
    <mergeCell ref="C69:F69"/>
    <mergeCell ref="C53:F53"/>
    <mergeCell ref="C54:F54"/>
    <mergeCell ref="C55:F55"/>
    <mergeCell ref="C56:F56"/>
    <mergeCell ref="C51:F51"/>
    <mergeCell ref="C52:F52"/>
    <mergeCell ref="C60:F60"/>
    <mergeCell ref="C61:F61"/>
    <mergeCell ref="C62:F62"/>
    <mergeCell ref="C63:F63"/>
    <mergeCell ref="C64:F64"/>
    <mergeCell ref="C65:F65"/>
    <mergeCell ref="C38:F38"/>
    <mergeCell ref="C39:F39"/>
    <mergeCell ref="C40:F40"/>
    <mergeCell ref="C41:F41"/>
    <mergeCell ref="C23:F23"/>
    <mergeCell ref="C24:F24"/>
    <mergeCell ref="C25:F25"/>
    <mergeCell ref="C26:F26"/>
    <mergeCell ref="C27:F27"/>
    <mergeCell ref="C20:F20"/>
    <mergeCell ref="C21:F21"/>
    <mergeCell ref="C22:F22"/>
    <mergeCell ref="C28:F28"/>
    <mergeCell ref="B2:D2"/>
    <mergeCell ref="B3:D3"/>
    <mergeCell ref="B4:D4"/>
    <mergeCell ref="B5:D5"/>
    <mergeCell ref="B6:D6"/>
    <mergeCell ref="B7:D7"/>
    <mergeCell ref="A10:I11"/>
    <mergeCell ref="G2:I2"/>
    <mergeCell ref="G3:I3"/>
    <mergeCell ref="B13:H13"/>
    <mergeCell ref="B14:H14"/>
    <mergeCell ref="B15:H15"/>
    <mergeCell ref="C16:F16"/>
    <mergeCell ref="C17:F17"/>
    <mergeCell ref="C18:F18"/>
    <mergeCell ref="C19:F19"/>
    <mergeCell ref="G4:I4"/>
    <mergeCell ref="G5:I5"/>
    <mergeCell ref="G6:I6"/>
    <mergeCell ref="G7:I7"/>
  </mergeCells>
  <pageMargins left="0.70866141732283472" right="0.70866141732283472" top="0.74803149606299213" bottom="0.74803149606299213" header="0.31496062992125984" footer="0.31496062992125984"/>
  <pageSetup paperSize="9" scale="79" fitToHeight="1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workbookViewId="0">
      <selection activeCell="A5" sqref="A5:A6"/>
    </sheetView>
  </sheetViews>
  <sheetFormatPr defaultRowHeight="15"/>
  <cols>
    <col min="1" max="1" width="50.42578125" customWidth="1"/>
    <col min="4" max="4" width="25.42578125" customWidth="1"/>
    <col min="5" max="5" width="12.42578125" bestFit="1" customWidth="1"/>
  </cols>
  <sheetData>
    <row r="1" spans="1:5" ht="91.5" customHeight="1">
      <c r="A1" s="17" t="s">
        <v>136</v>
      </c>
      <c r="B1" s="177" t="s">
        <v>625</v>
      </c>
      <c r="C1" s="177"/>
      <c r="D1" s="177"/>
    </row>
    <row r="2" spans="1:5" ht="15.75">
      <c r="A2" s="178" t="s">
        <v>136</v>
      </c>
      <c r="B2" s="178"/>
      <c r="C2" s="178"/>
      <c r="D2" s="178"/>
    </row>
    <row r="3" spans="1:5" ht="53.25" customHeight="1">
      <c r="A3" s="178" t="s">
        <v>982</v>
      </c>
      <c r="B3" s="178"/>
      <c r="C3" s="178"/>
      <c r="D3" s="178"/>
    </row>
    <row r="4" spans="1:5">
      <c r="A4" s="18" t="s">
        <v>136</v>
      </c>
      <c r="B4" s="18" t="s">
        <v>136</v>
      </c>
      <c r="C4" s="18" t="s">
        <v>136</v>
      </c>
      <c r="D4" s="19" t="s">
        <v>137</v>
      </c>
    </row>
    <row r="5" spans="1:5" ht="15.75">
      <c r="A5" s="179" t="s">
        <v>0</v>
      </c>
      <c r="B5" s="179" t="s">
        <v>138</v>
      </c>
      <c r="C5" s="179"/>
      <c r="D5" s="179" t="s">
        <v>139</v>
      </c>
    </row>
    <row r="6" spans="1:5" ht="15.75">
      <c r="A6" s="179" t="s">
        <v>0</v>
      </c>
      <c r="B6" s="31" t="s">
        <v>140</v>
      </c>
      <c r="C6" s="31" t="s">
        <v>141</v>
      </c>
      <c r="D6" s="179" t="s">
        <v>139</v>
      </c>
    </row>
    <row r="7" spans="1:5" ht="15.75" thickBot="1">
      <c r="A7" s="20" t="s">
        <v>142</v>
      </c>
      <c r="B7" s="20" t="s">
        <v>143</v>
      </c>
      <c r="C7" s="20" t="s">
        <v>144</v>
      </c>
      <c r="D7" s="20" t="s">
        <v>145</v>
      </c>
    </row>
    <row r="8" spans="1:5">
      <c r="A8" s="21" t="s">
        <v>943</v>
      </c>
      <c r="B8" s="22" t="s">
        <v>136</v>
      </c>
      <c r="C8" s="22" t="s">
        <v>136</v>
      </c>
      <c r="D8" s="61">
        <v>683844796.39999998</v>
      </c>
    </row>
    <row r="9" spans="1:5" ht="31.5" customHeight="1">
      <c r="A9" s="23" t="s">
        <v>944</v>
      </c>
      <c r="B9" s="24" t="s">
        <v>147</v>
      </c>
      <c r="C9" s="24" t="s">
        <v>136</v>
      </c>
      <c r="D9" s="62">
        <v>70313304.489999995</v>
      </c>
      <c r="E9" s="164"/>
    </row>
    <row r="10" spans="1:5" ht="45">
      <c r="A10" s="28" t="s">
        <v>945</v>
      </c>
      <c r="B10" s="27" t="s">
        <v>147</v>
      </c>
      <c r="C10" s="27" t="s">
        <v>149</v>
      </c>
      <c r="D10" s="62">
        <v>2251796.52</v>
      </c>
    </row>
    <row r="11" spans="1:5" ht="60">
      <c r="A11" s="29" t="s">
        <v>946</v>
      </c>
      <c r="B11" s="30" t="s">
        <v>147</v>
      </c>
      <c r="C11" s="30" t="s">
        <v>151</v>
      </c>
      <c r="D11" s="62">
        <v>991027.83</v>
      </c>
    </row>
    <row r="12" spans="1:5" ht="60">
      <c r="A12" s="28" t="s">
        <v>947</v>
      </c>
      <c r="B12" s="27" t="s">
        <v>147</v>
      </c>
      <c r="C12" s="27" t="s">
        <v>153</v>
      </c>
      <c r="D12" s="62">
        <v>25176728.469999999</v>
      </c>
    </row>
    <row r="13" spans="1:5">
      <c r="A13" s="28" t="s">
        <v>948</v>
      </c>
      <c r="B13" s="27" t="s">
        <v>147</v>
      </c>
      <c r="C13" s="27" t="s">
        <v>154</v>
      </c>
      <c r="D13" s="62">
        <v>0</v>
      </c>
    </row>
    <row r="14" spans="1:5" ht="45">
      <c r="A14" s="29" t="s">
        <v>949</v>
      </c>
      <c r="B14" s="30" t="s">
        <v>147</v>
      </c>
      <c r="C14" s="30" t="s">
        <v>156</v>
      </c>
      <c r="D14" s="62">
        <v>5534700.0499999998</v>
      </c>
    </row>
    <row r="15" spans="1:5">
      <c r="A15" s="28" t="s">
        <v>950</v>
      </c>
      <c r="B15" s="27" t="s">
        <v>147</v>
      </c>
      <c r="C15" s="27" t="s">
        <v>158</v>
      </c>
      <c r="D15" s="63">
        <v>0</v>
      </c>
    </row>
    <row r="16" spans="1:5">
      <c r="A16" s="29" t="s">
        <v>951</v>
      </c>
      <c r="B16" s="30" t="s">
        <v>147</v>
      </c>
      <c r="C16" s="30" t="s">
        <v>160</v>
      </c>
      <c r="D16" s="62">
        <v>36359051.619999997</v>
      </c>
    </row>
    <row r="17" spans="1:4" ht="25.5">
      <c r="A17" s="25" t="s">
        <v>952</v>
      </c>
      <c r="B17" s="22" t="s">
        <v>151</v>
      </c>
      <c r="C17" s="22" t="s">
        <v>136</v>
      </c>
      <c r="D17" s="62">
        <v>13993813.17</v>
      </c>
    </row>
    <row r="18" spans="1:4" ht="38.25">
      <c r="A18" s="26" t="s">
        <v>953</v>
      </c>
      <c r="B18" s="59" t="s">
        <v>151</v>
      </c>
      <c r="C18" s="59" t="s">
        <v>166</v>
      </c>
      <c r="D18" s="62">
        <v>13987613.17</v>
      </c>
    </row>
    <row r="19" spans="1:4" ht="30">
      <c r="A19" s="29" t="s">
        <v>954</v>
      </c>
      <c r="B19" s="60" t="s">
        <v>151</v>
      </c>
      <c r="C19" s="60">
        <v>14</v>
      </c>
      <c r="D19" s="62">
        <v>6200</v>
      </c>
    </row>
    <row r="20" spans="1:4">
      <c r="A20" s="25" t="s">
        <v>955</v>
      </c>
      <c r="B20" s="22" t="s">
        <v>153</v>
      </c>
      <c r="C20" s="22" t="s">
        <v>136</v>
      </c>
      <c r="D20" s="62">
        <v>42892427.259999998</v>
      </c>
    </row>
    <row r="21" spans="1:4">
      <c r="A21" s="29" t="s">
        <v>956</v>
      </c>
      <c r="B21" s="30" t="s">
        <v>153</v>
      </c>
      <c r="C21" s="30" t="s">
        <v>164</v>
      </c>
      <c r="D21" s="62">
        <v>2000000</v>
      </c>
    </row>
    <row r="22" spans="1:4">
      <c r="A22" s="29" t="s">
        <v>957</v>
      </c>
      <c r="B22" s="30" t="s">
        <v>153</v>
      </c>
      <c r="C22" s="30" t="s">
        <v>166</v>
      </c>
      <c r="D22" s="62">
        <v>36512977.259999998</v>
      </c>
    </row>
    <row r="23" spans="1:4">
      <c r="A23" s="29" t="s">
        <v>958</v>
      </c>
      <c r="B23" s="30" t="s">
        <v>153</v>
      </c>
      <c r="C23" s="30" t="s">
        <v>168</v>
      </c>
      <c r="D23" s="62">
        <v>4379450</v>
      </c>
    </row>
    <row r="24" spans="1:4">
      <c r="A24" s="25" t="s">
        <v>959</v>
      </c>
      <c r="B24" s="22" t="s">
        <v>154</v>
      </c>
      <c r="C24" s="22" t="s">
        <v>136</v>
      </c>
      <c r="D24" s="62">
        <v>22053934.57</v>
      </c>
    </row>
    <row r="25" spans="1:4">
      <c r="A25" s="29" t="s">
        <v>960</v>
      </c>
      <c r="B25" s="30" t="s">
        <v>154</v>
      </c>
      <c r="C25" s="30" t="s">
        <v>149</v>
      </c>
      <c r="D25" s="62">
        <v>22053934.57</v>
      </c>
    </row>
    <row r="26" spans="1:4">
      <c r="A26" s="25" t="s">
        <v>961</v>
      </c>
      <c r="B26" s="22" t="s">
        <v>170</v>
      </c>
      <c r="C26" s="22" t="s">
        <v>136</v>
      </c>
      <c r="D26" s="62">
        <v>423289964.08999997</v>
      </c>
    </row>
    <row r="27" spans="1:4">
      <c r="A27" s="29" t="s">
        <v>962</v>
      </c>
      <c r="B27" s="30" t="s">
        <v>170</v>
      </c>
      <c r="C27" s="30" t="s">
        <v>147</v>
      </c>
      <c r="D27" s="62">
        <v>72138591.239999995</v>
      </c>
    </row>
    <row r="28" spans="1:4">
      <c r="A28" s="29" t="s">
        <v>963</v>
      </c>
      <c r="B28" s="30" t="s">
        <v>170</v>
      </c>
      <c r="C28" s="30" t="s">
        <v>149</v>
      </c>
      <c r="D28" s="62">
        <v>333020753.74000001</v>
      </c>
    </row>
    <row r="29" spans="1:4">
      <c r="A29" s="29" t="s">
        <v>964</v>
      </c>
      <c r="B29" s="30" t="s">
        <v>170</v>
      </c>
      <c r="C29" s="30" t="s">
        <v>151</v>
      </c>
      <c r="D29" s="62">
        <v>9508585.5199999996</v>
      </c>
    </row>
    <row r="30" spans="1:4">
      <c r="A30" s="29" t="s">
        <v>965</v>
      </c>
      <c r="B30" s="30" t="s">
        <v>170</v>
      </c>
      <c r="C30" s="30" t="s">
        <v>170</v>
      </c>
      <c r="D30" s="62">
        <v>192349.7</v>
      </c>
    </row>
    <row r="31" spans="1:4">
      <c r="A31" s="29" t="s">
        <v>966</v>
      </c>
      <c r="B31" s="30" t="s">
        <v>170</v>
      </c>
      <c r="C31" s="30" t="s">
        <v>166</v>
      </c>
      <c r="D31" s="62">
        <v>8429683.8900000006</v>
      </c>
    </row>
    <row r="32" spans="1:4">
      <c r="A32" s="25" t="s">
        <v>967</v>
      </c>
      <c r="B32" s="22" t="s">
        <v>164</v>
      </c>
      <c r="C32" s="22" t="s">
        <v>136</v>
      </c>
      <c r="D32" s="62">
        <v>45098546.509999998</v>
      </c>
    </row>
    <row r="33" spans="1:4">
      <c r="A33" s="29" t="s">
        <v>968</v>
      </c>
      <c r="B33" s="30" t="s">
        <v>164</v>
      </c>
      <c r="C33" s="30" t="s">
        <v>147</v>
      </c>
      <c r="D33" s="62">
        <v>45098546.509999998</v>
      </c>
    </row>
    <row r="34" spans="1:4">
      <c r="A34" s="25" t="s">
        <v>969</v>
      </c>
      <c r="B34" s="22" t="s">
        <v>166</v>
      </c>
      <c r="C34" s="22" t="s">
        <v>136</v>
      </c>
      <c r="D34" s="62">
        <v>1547320.92</v>
      </c>
    </row>
    <row r="35" spans="1:4">
      <c r="A35" s="29" t="s">
        <v>970</v>
      </c>
      <c r="B35" s="30" t="s">
        <v>166</v>
      </c>
      <c r="C35" s="30" t="s">
        <v>170</v>
      </c>
      <c r="D35" s="62">
        <v>1547320.92</v>
      </c>
    </row>
    <row r="36" spans="1:4">
      <c r="A36" s="25" t="s">
        <v>971</v>
      </c>
      <c r="B36" s="22" t="s">
        <v>177</v>
      </c>
      <c r="C36" s="22" t="s">
        <v>136</v>
      </c>
      <c r="D36" s="62">
        <v>42963733.299999997</v>
      </c>
    </row>
    <row r="37" spans="1:4">
      <c r="A37" s="29" t="s">
        <v>972</v>
      </c>
      <c r="B37" s="30" t="s">
        <v>177</v>
      </c>
      <c r="C37" s="30" t="s">
        <v>147</v>
      </c>
      <c r="D37" s="62">
        <v>1380819.87</v>
      </c>
    </row>
    <row r="38" spans="1:4">
      <c r="A38" s="29" t="s">
        <v>973</v>
      </c>
      <c r="B38" s="30" t="s">
        <v>177</v>
      </c>
      <c r="C38" s="30" t="s">
        <v>151</v>
      </c>
      <c r="D38" s="62">
        <v>6920556.2599999998</v>
      </c>
    </row>
    <row r="39" spans="1:4">
      <c r="A39" s="29" t="s">
        <v>974</v>
      </c>
      <c r="B39" s="30" t="s">
        <v>177</v>
      </c>
      <c r="C39" s="30" t="s">
        <v>153</v>
      </c>
      <c r="D39" s="62">
        <v>30827615.059999999</v>
      </c>
    </row>
    <row r="40" spans="1:4">
      <c r="A40" s="29" t="s">
        <v>975</v>
      </c>
      <c r="B40" s="30" t="s">
        <v>177</v>
      </c>
      <c r="C40" s="30" t="s">
        <v>156</v>
      </c>
      <c r="D40" s="62">
        <v>3834742.11</v>
      </c>
    </row>
    <row r="41" spans="1:4">
      <c r="A41" s="25" t="s">
        <v>976</v>
      </c>
      <c r="B41" s="22" t="s">
        <v>158</v>
      </c>
      <c r="C41" s="22" t="s">
        <v>136</v>
      </c>
      <c r="D41" s="62">
        <v>12336859.09</v>
      </c>
    </row>
    <row r="42" spans="1:4">
      <c r="A42" s="29" t="s">
        <v>977</v>
      </c>
      <c r="B42" s="30" t="s">
        <v>158</v>
      </c>
      <c r="C42" s="30" t="s">
        <v>149</v>
      </c>
      <c r="D42" s="62">
        <v>8440230.3599999994</v>
      </c>
    </row>
    <row r="43" spans="1:4">
      <c r="A43" s="29" t="s">
        <v>978</v>
      </c>
      <c r="B43" s="30">
        <v>11</v>
      </c>
      <c r="C43" s="60" t="s">
        <v>151</v>
      </c>
      <c r="D43" s="62">
        <v>3896628.73</v>
      </c>
    </row>
    <row r="44" spans="1:4">
      <c r="A44" s="25" t="s">
        <v>979</v>
      </c>
      <c r="B44" s="22" t="s">
        <v>183</v>
      </c>
      <c r="C44" s="22" t="s">
        <v>136</v>
      </c>
      <c r="D44" s="62">
        <v>9354893</v>
      </c>
    </row>
    <row r="45" spans="1:4" ht="51" customHeight="1">
      <c r="A45" s="29" t="s">
        <v>980</v>
      </c>
      <c r="B45" s="30" t="s">
        <v>183</v>
      </c>
      <c r="C45" s="30" t="s">
        <v>147</v>
      </c>
      <c r="D45" s="62">
        <v>9104893</v>
      </c>
    </row>
    <row r="46" spans="1:4" ht="30">
      <c r="A46" s="29" t="s">
        <v>981</v>
      </c>
      <c r="B46" s="30" t="s">
        <v>183</v>
      </c>
      <c r="C46" s="30" t="s">
        <v>151</v>
      </c>
      <c r="D46" s="62">
        <v>250000</v>
      </c>
    </row>
  </sheetData>
  <mergeCells count="6">
    <mergeCell ref="B1:D1"/>
    <mergeCell ref="A2:D2"/>
    <mergeCell ref="A3:D3"/>
    <mergeCell ref="A5:A6"/>
    <mergeCell ref="B5:C5"/>
    <mergeCell ref="D5:D6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2"/>
  <sheetViews>
    <sheetView topLeftCell="A4" workbookViewId="0">
      <selection activeCell="E266" sqref="E266"/>
    </sheetView>
  </sheetViews>
  <sheetFormatPr defaultRowHeight="15"/>
  <cols>
    <col min="1" max="1" width="49" customWidth="1"/>
    <col min="2" max="2" width="6.42578125" customWidth="1"/>
    <col min="3" max="3" width="4.85546875" customWidth="1"/>
    <col min="4" max="4" width="6.42578125" customWidth="1"/>
    <col min="5" max="5" width="12.85546875" customWidth="1"/>
    <col min="6" max="6" width="5.85546875" customWidth="1"/>
    <col min="7" max="7" width="17" customWidth="1"/>
    <col min="15" max="15" width="9.140625" customWidth="1"/>
  </cols>
  <sheetData>
    <row r="1" spans="1:7">
      <c r="D1" s="180"/>
      <c r="E1" s="180"/>
      <c r="F1" s="180"/>
      <c r="G1" s="180"/>
    </row>
    <row r="2" spans="1:7">
      <c r="B2" s="180" t="s">
        <v>186</v>
      </c>
      <c r="C2" s="180"/>
      <c r="D2" s="180"/>
      <c r="E2" s="180"/>
      <c r="F2" s="180"/>
      <c r="G2" s="180"/>
    </row>
    <row r="3" spans="1:7" ht="15.75">
      <c r="B3" s="1"/>
      <c r="C3" s="32"/>
      <c r="D3" s="33"/>
      <c r="E3" s="2"/>
      <c r="F3" s="2"/>
      <c r="G3" s="3" t="s">
        <v>102</v>
      </c>
    </row>
    <row r="4" spans="1:7" ht="15.75">
      <c r="B4" s="1"/>
      <c r="C4" s="32"/>
      <c r="D4" s="33"/>
      <c r="E4" s="1"/>
      <c r="F4" s="1"/>
      <c r="G4" s="3" t="s">
        <v>103</v>
      </c>
    </row>
    <row r="5" spans="1:7" ht="15.75">
      <c r="B5" s="1"/>
      <c r="C5" s="32"/>
      <c r="D5" s="33"/>
      <c r="E5" s="1"/>
      <c r="F5" s="1"/>
      <c r="G5" s="3"/>
    </row>
    <row r="6" spans="1:7">
      <c r="B6" s="180" t="s">
        <v>106</v>
      </c>
      <c r="C6" s="180"/>
      <c r="D6" s="180"/>
      <c r="E6" s="180"/>
      <c r="F6" s="180"/>
      <c r="G6" s="180"/>
    </row>
    <row r="7" spans="1:7" ht="15.75">
      <c r="B7" s="1"/>
      <c r="C7" s="32"/>
      <c r="D7" s="33"/>
      <c r="E7" s="1"/>
      <c r="F7" s="1"/>
      <c r="G7" s="3" t="s">
        <v>446</v>
      </c>
    </row>
    <row r="8" spans="1:7" ht="15.75">
      <c r="B8" s="1"/>
      <c r="C8" s="34"/>
      <c r="D8" s="1"/>
      <c r="E8" s="6"/>
      <c r="F8" s="6"/>
      <c r="G8" s="6"/>
    </row>
    <row r="9" spans="1:7">
      <c r="A9" s="181" t="s">
        <v>627</v>
      </c>
      <c r="B9" s="181"/>
      <c r="C9" s="181"/>
      <c r="D9" s="181"/>
      <c r="E9" s="181"/>
      <c r="F9" s="181"/>
      <c r="G9" s="181"/>
    </row>
    <row r="10" spans="1:7" ht="33" customHeight="1">
      <c r="A10" s="181"/>
      <c r="B10" s="181"/>
      <c r="C10" s="181"/>
      <c r="D10" s="181"/>
      <c r="E10" s="181"/>
      <c r="F10" s="181"/>
      <c r="G10" s="181"/>
    </row>
    <row r="11" spans="1:7" ht="18.75">
      <c r="D11" s="35"/>
    </row>
    <row r="14" spans="1:7" ht="15.75">
      <c r="A14" s="36" t="s">
        <v>0</v>
      </c>
      <c r="B14" s="163" t="s">
        <v>940</v>
      </c>
      <c r="C14" s="36" t="s">
        <v>140</v>
      </c>
      <c r="D14" s="36" t="s">
        <v>141</v>
      </c>
      <c r="E14" s="37" t="s">
        <v>187</v>
      </c>
      <c r="F14" s="36" t="s">
        <v>188</v>
      </c>
      <c r="G14" s="37" t="s">
        <v>189</v>
      </c>
    </row>
    <row r="15" spans="1:7">
      <c r="A15" s="93" t="s">
        <v>190</v>
      </c>
      <c r="B15" s="93"/>
      <c r="C15" s="93"/>
      <c r="D15" s="93"/>
      <c r="E15" s="92"/>
      <c r="F15" s="96"/>
      <c r="G15" s="100">
        <f>G17+G270+G411+G489</f>
        <v>683844796.39999986</v>
      </c>
    </row>
    <row r="16" spans="1:7">
      <c r="A16" s="68"/>
      <c r="B16" s="93"/>
      <c r="C16" s="93"/>
      <c r="D16" s="93"/>
      <c r="E16" s="92"/>
      <c r="F16" s="96"/>
      <c r="G16" s="100"/>
    </row>
    <row r="17" spans="1:7">
      <c r="A17" s="93" t="s">
        <v>941</v>
      </c>
      <c r="B17" s="94" t="s">
        <v>191</v>
      </c>
      <c r="C17" s="80"/>
      <c r="D17" s="80"/>
      <c r="E17" s="92"/>
      <c r="F17" s="96"/>
      <c r="G17" s="100">
        <f>G18+G125+G154+G215+G230+G237+G243</f>
        <v>130169763.14999999</v>
      </c>
    </row>
    <row r="18" spans="1:7">
      <c r="A18" s="67" t="s">
        <v>146</v>
      </c>
      <c r="B18" s="94" t="s">
        <v>191</v>
      </c>
      <c r="C18" s="69" t="s">
        <v>147</v>
      </c>
      <c r="D18" s="66"/>
      <c r="E18" s="65"/>
      <c r="F18" s="64"/>
      <c r="G18" s="70">
        <f>G19+G24+G70+G75</f>
        <v>41367459.019999996</v>
      </c>
    </row>
    <row r="19" spans="1:7" ht="36">
      <c r="A19" s="71" t="s">
        <v>148</v>
      </c>
      <c r="B19" s="79" t="s">
        <v>191</v>
      </c>
      <c r="C19" s="72" t="s">
        <v>147</v>
      </c>
      <c r="D19" s="72" t="s">
        <v>149</v>
      </c>
      <c r="E19" s="75"/>
      <c r="F19" s="73"/>
      <c r="G19" s="74">
        <f>G20</f>
        <v>2251796.52</v>
      </c>
    </row>
    <row r="20" spans="1:7">
      <c r="A20" s="71" t="s">
        <v>192</v>
      </c>
      <c r="B20" s="79" t="s">
        <v>191</v>
      </c>
      <c r="C20" s="72" t="s">
        <v>147</v>
      </c>
      <c r="D20" s="72" t="s">
        <v>149</v>
      </c>
      <c r="E20" s="75" t="s">
        <v>628</v>
      </c>
      <c r="F20" s="73"/>
      <c r="G20" s="74">
        <f>G21</f>
        <v>2251796.52</v>
      </c>
    </row>
    <row r="21" spans="1:7">
      <c r="A21" s="71" t="s">
        <v>193</v>
      </c>
      <c r="B21" s="79" t="s">
        <v>191</v>
      </c>
      <c r="C21" s="72" t="s">
        <v>147</v>
      </c>
      <c r="D21" s="72" t="s">
        <v>149</v>
      </c>
      <c r="E21" s="75" t="s">
        <v>629</v>
      </c>
      <c r="F21" s="73"/>
      <c r="G21" s="74">
        <f>G22</f>
        <v>2251796.52</v>
      </c>
    </row>
    <row r="22" spans="1:7" ht="24">
      <c r="A22" s="71" t="s">
        <v>194</v>
      </c>
      <c r="B22" s="79" t="s">
        <v>191</v>
      </c>
      <c r="C22" s="72" t="s">
        <v>147</v>
      </c>
      <c r="D22" s="72" t="s">
        <v>149</v>
      </c>
      <c r="E22" s="105" t="s">
        <v>630</v>
      </c>
      <c r="F22" s="73"/>
      <c r="G22" s="74">
        <f>G23</f>
        <v>2251796.52</v>
      </c>
    </row>
    <row r="23" spans="1:7" ht="60">
      <c r="A23" s="75" t="s">
        <v>195</v>
      </c>
      <c r="B23" s="79" t="s">
        <v>191</v>
      </c>
      <c r="C23" s="72" t="s">
        <v>147</v>
      </c>
      <c r="D23" s="72" t="s">
        <v>149</v>
      </c>
      <c r="E23" s="105" t="s">
        <v>630</v>
      </c>
      <c r="F23" s="73">
        <v>100</v>
      </c>
      <c r="G23" s="74">
        <v>2251796.52</v>
      </c>
    </row>
    <row r="24" spans="1:7" ht="48">
      <c r="A24" s="67" t="s">
        <v>152</v>
      </c>
      <c r="B24" s="94" t="s">
        <v>191</v>
      </c>
      <c r="C24" s="69" t="s">
        <v>147</v>
      </c>
      <c r="D24" s="69" t="s">
        <v>153</v>
      </c>
      <c r="E24" s="65"/>
      <c r="F24" s="64"/>
      <c r="G24" s="70">
        <f>G25+G34+G43+G48+G55+G60+G66</f>
        <v>21534552.960000001</v>
      </c>
    </row>
    <row r="25" spans="1:7" ht="36">
      <c r="A25" s="71" t="s">
        <v>196</v>
      </c>
      <c r="B25" s="79" t="s">
        <v>191</v>
      </c>
      <c r="C25" s="72" t="s">
        <v>147</v>
      </c>
      <c r="D25" s="72" t="s">
        <v>153</v>
      </c>
      <c r="E25" s="106" t="s">
        <v>631</v>
      </c>
      <c r="F25" s="73"/>
      <c r="G25" s="74">
        <f>G26+G30</f>
        <v>168994</v>
      </c>
    </row>
    <row r="26" spans="1:7" ht="48">
      <c r="A26" s="71" t="s">
        <v>632</v>
      </c>
      <c r="B26" s="79" t="s">
        <v>191</v>
      </c>
      <c r="C26" s="72" t="s">
        <v>147</v>
      </c>
      <c r="D26" s="72" t="s">
        <v>153</v>
      </c>
      <c r="E26" s="106" t="s">
        <v>633</v>
      </c>
      <c r="F26" s="73"/>
      <c r="G26" s="74">
        <f>G27</f>
        <v>168994</v>
      </c>
    </row>
    <row r="27" spans="1:7" ht="36">
      <c r="A27" s="107" t="s">
        <v>198</v>
      </c>
      <c r="B27" s="79" t="s">
        <v>191</v>
      </c>
      <c r="C27" s="72" t="s">
        <v>147</v>
      </c>
      <c r="D27" s="72" t="s">
        <v>153</v>
      </c>
      <c r="E27" s="106" t="s">
        <v>634</v>
      </c>
      <c r="F27" s="73"/>
      <c r="G27" s="74">
        <f>G28</f>
        <v>168994</v>
      </c>
    </row>
    <row r="28" spans="1:7" ht="48">
      <c r="A28" s="107" t="s">
        <v>199</v>
      </c>
      <c r="B28" s="79" t="s">
        <v>191</v>
      </c>
      <c r="C28" s="72" t="s">
        <v>147</v>
      </c>
      <c r="D28" s="72" t="s">
        <v>153</v>
      </c>
      <c r="E28" s="106" t="s">
        <v>635</v>
      </c>
      <c r="F28" s="73"/>
      <c r="G28" s="74">
        <f>G29</f>
        <v>168994</v>
      </c>
    </row>
    <row r="29" spans="1:7" ht="60">
      <c r="A29" s="75" t="s">
        <v>195</v>
      </c>
      <c r="B29" s="79" t="s">
        <v>191</v>
      </c>
      <c r="C29" s="72" t="s">
        <v>147</v>
      </c>
      <c r="D29" s="72" t="s">
        <v>153</v>
      </c>
      <c r="E29" s="106" t="s">
        <v>635</v>
      </c>
      <c r="F29" s="73">
        <v>100</v>
      </c>
      <c r="G29" s="74">
        <v>168994</v>
      </c>
    </row>
    <row r="30" spans="1:7" ht="60">
      <c r="A30" s="75" t="s">
        <v>200</v>
      </c>
      <c r="B30" s="79" t="s">
        <v>191</v>
      </c>
      <c r="C30" s="72" t="s">
        <v>147</v>
      </c>
      <c r="D30" s="72" t="s">
        <v>153</v>
      </c>
      <c r="E30" s="106" t="s">
        <v>636</v>
      </c>
      <c r="F30" s="73"/>
      <c r="G30" s="74">
        <f>G31</f>
        <v>0</v>
      </c>
    </row>
    <row r="31" spans="1:7" ht="60">
      <c r="A31" s="75" t="s">
        <v>201</v>
      </c>
      <c r="B31" s="79" t="s">
        <v>191</v>
      </c>
      <c r="C31" s="72" t="s">
        <v>147</v>
      </c>
      <c r="D31" s="72" t="s">
        <v>153</v>
      </c>
      <c r="E31" s="106" t="s">
        <v>637</v>
      </c>
      <c r="F31" s="73"/>
      <c r="G31" s="74">
        <f>G32</f>
        <v>0</v>
      </c>
    </row>
    <row r="32" spans="1:7" ht="36">
      <c r="A32" s="75" t="s">
        <v>202</v>
      </c>
      <c r="B32" s="79" t="s">
        <v>191</v>
      </c>
      <c r="C32" s="72" t="s">
        <v>147</v>
      </c>
      <c r="D32" s="72" t="s">
        <v>153</v>
      </c>
      <c r="E32" s="106" t="s">
        <v>638</v>
      </c>
      <c r="F32" s="73"/>
      <c r="G32" s="74">
        <f>G33</f>
        <v>0</v>
      </c>
    </row>
    <row r="33" spans="1:7" ht="60">
      <c r="A33" s="75" t="s">
        <v>195</v>
      </c>
      <c r="B33" s="79" t="s">
        <v>191</v>
      </c>
      <c r="C33" s="72" t="s">
        <v>147</v>
      </c>
      <c r="D33" s="72" t="s">
        <v>153</v>
      </c>
      <c r="E33" s="106" t="s">
        <v>638</v>
      </c>
      <c r="F33" s="73">
        <v>100</v>
      </c>
      <c r="G33" s="74">
        <v>0</v>
      </c>
    </row>
    <row r="34" spans="1:7" ht="24">
      <c r="A34" s="75" t="s">
        <v>203</v>
      </c>
      <c r="B34" s="79" t="s">
        <v>191</v>
      </c>
      <c r="C34" s="72" t="s">
        <v>147</v>
      </c>
      <c r="D34" s="72" t="s">
        <v>153</v>
      </c>
      <c r="E34" s="106" t="s">
        <v>639</v>
      </c>
      <c r="F34" s="73"/>
      <c r="G34" s="74">
        <f>G35</f>
        <v>1359253.01</v>
      </c>
    </row>
    <row r="35" spans="1:7" ht="48">
      <c r="A35" s="75" t="s">
        <v>204</v>
      </c>
      <c r="B35" s="79" t="s">
        <v>191</v>
      </c>
      <c r="C35" s="72" t="s">
        <v>147</v>
      </c>
      <c r="D35" s="72" t="s">
        <v>153</v>
      </c>
      <c r="E35" s="105" t="s">
        <v>640</v>
      </c>
      <c r="F35" s="73"/>
      <c r="G35" s="74">
        <f>G40+G36</f>
        <v>1359253.01</v>
      </c>
    </row>
    <row r="36" spans="1:7" ht="36">
      <c r="A36" s="75" t="s">
        <v>205</v>
      </c>
      <c r="B36" s="79" t="s">
        <v>191</v>
      </c>
      <c r="C36" s="72" t="s">
        <v>147</v>
      </c>
      <c r="D36" s="72" t="s">
        <v>153</v>
      </c>
      <c r="E36" s="105" t="s">
        <v>641</v>
      </c>
      <c r="F36" s="73"/>
      <c r="G36" s="74">
        <f>G37</f>
        <v>29988</v>
      </c>
    </row>
    <row r="37" spans="1:7" ht="24">
      <c r="A37" s="75" t="s">
        <v>206</v>
      </c>
      <c r="B37" s="79" t="s">
        <v>191</v>
      </c>
      <c r="C37" s="72" t="s">
        <v>147</v>
      </c>
      <c r="D37" s="72" t="s">
        <v>153</v>
      </c>
      <c r="E37" s="105" t="s">
        <v>642</v>
      </c>
      <c r="F37" s="73"/>
      <c r="G37" s="74">
        <f>G39+G38</f>
        <v>29988</v>
      </c>
    </row>
    <row r="38" spans="1:7" ht="60">
      <c r="A38" s="75" t="s">
        <v>195</v>
      </c>
      <c r="B38" s="79" t="s">
        <v>191</v>
      </c>
      <c r="C38" s="72" t="s">
        <v>147</v>
      </c>
      <c r="D38" s="72" t="s">
        <v>153</v>
      </c>
      <c r="E38" s="105" t="s">
        <v>642</v>
      </c>
      <c r="F38" s="73">
        <v>100</v>
      </c>
      <c r="G38" s="74">
        <v>0</v>
      </c>
    </row>
    <row r="39" spans="1:7" ht="24">
      <c r="A39" s="75" t="s">
        <v>209</v>
      </c>
      <c r="B39" s="79" t="s">
        <v>191</v>
      </c>
      <c r="C39" s="72" t="s">
        <v>147</v>
      </c>
      <c r="D39" s="72" t="s">
        <v>153</v>
      </c>
      <c r="E39" s="105" t="s">
        <v>642</v>
      </c>
      <c r="F39" s="73">
        <v>200</v>
      </c>
      <c r="G39" s="74">
        <v>29988</v>
      </c>
    </row>
    <row r="40" spans="1:7" ht="48">
      <c r="A40" s="108" t="s">
        <v>208</v>
      </c>
      <c r="B40" s="79" t="s">
        <v>191</v>
      </c>
      <c r="C40" s="72" t="s">
        <v>147</v>
      </c>
      <c r="D40" s="72" t="s">
        <v>153</v>
      </c>
      <c r="E40" s="105" t="s">
        <v>643</v>
      </c>
      <c r="F40" s="73"/>
      <c r="G40" s="74">
        <f t="shared" ref="G40" si="0">G41</f>
        <v>1329265.01</v>
      </c>
    </row>
    <row r="41" spans="1:7" ht="24">
      <c r="A41" s="75" t="s">
        <v>206</v>
      </c>
      <c r="B41" s="79" t="s">
        <v>191</v>
      </c>
      <c r="C41" s="72" t="s">
        <v>147</v>
      </c>
      <c r="D41" s="72" t="s">
        <v>153</v>
      </c>
      <c r="E41" s="105" t="s">
        <v>644</v>
      </c>
      <c r="F41" s="73"/>
      <c r="G41" s="74">
        <f>G42</f>
        <v>1329265.01</v>
      </c>
    </row>
    <row r="42" spans="1:7" ht="24">
      <c r="A42" s="75" t="s">
        <v>209</v>
      </c>
      <c r="B42" s="79" t="s">
        <v>191</v>
      </c>
      <c r="C42" s="72" t="s">
        <v>147</v>
      </c>
      <c r="D42" s="72" t="s">
        <v>153</v>
      </c>
      <c r="E42" s="105" t="s">
        <v>644</v>
      </c>
      <c r="F42" s="73">
        <v>200</v>
      </c>
      <c r="G42" s="109">
        <v>1329265.01</v>
      </c>
    </row>
    <row r="43" spans="1:7" ht="24">
      <c r="A43" s="71" t="s">
        <v>210</v>
      </c>
      <c r="B43" s="79" t="s">
        <v>191</v>
      </c>
      <c r="C43" s="72" t="s">
        <v>147</v>
      </c>
      <c r="D43" s="72" t="s">
        <v>153</v>
      </c>
      <c r="E43" s="75" t="s">
        <v>645</v>
      </c>
      <c r="F43" s="73"/>
      <c r="G43" s="74">
        <f>G44</f>
        <v>225928</v>
      </c>
    </row>
    <row r="44" spans="1:7" ht="48">
      <c r="A44" s="75" t="s">
        <v>211</v>
      </c>
      <c r="B44" s="79" t="s">
        <v>191</v>
      </c>
      <c r="C44" s="72" t="s">
        <v>147</v>
      </c>
      <c r="D44" s="72" t="s">
        <v>153</v>
      </c>
      <c r="E44" s="75" t="s">
        <v>646</v>
      </c>
      <c r="F44" s="73"/>
      <c r="G44" s="74">
        <f>G45</f>
        <v>225928</v>
      </c>
    </row>
    <row r="45" spans="1:7" ht="36">
      <c r="A45" s="71" t="s">
        <v>212</v>
      </c>
      <c r="B45" s="79" t="s">
        <v>191</v>
      </c>
      <c r="C45" s="72" t="s">
        <v>147</v>
      </c>
      <c r="D45" s="72" t="s">
        <v>153</v>
      </c>
      <c r="E45" s="75" t="s">
        <v>647</v>
      </c>
      <c r="F45" s="73"/>
      <c r="G45" s="74">
        <f>G46</f>
        <v>225928</v>
      </c>
    </row>
    <row r="46" spans="1:7" ht="24">
      <c r="A46" s="71" t="s">
        <v>213</v>
      </c>
      <c r="B46" s="79" t="s">
        <v>191</v>
      </c>
      <c r="C46" s="72" t="s">
        <v>147</v>
      </c>
      <c r="D46" s="72" t="s">
        <v>153</v>
      </c>
      <c r="E46" s="75" t="s">
        <v>648</v>
      </c>
      <c r="F46" s="73"/>
      <c r="G46" s="74">
        <f>G47</f>
        <v>225928</v>
      </c>
    </row>
    <row r="47" spans="1:7" ht="60">
      <c r="A47" s="75" t="s">
        <v>195</v>
      </c>
      <c r="B47" s="79" t="s">
        <v>191</v>
      </c>
      <c r="C47" s="72" t="s">
        <v>147</v>
      </c>
      <c r="D47" s="72" t="s">
        <v>153</v>
      </c>
      <c r="E47" s="75" t="s">
        <v>648</v>
      </c>
      <c r="F47" s="73">
        <v>100</v>
      </c>
      <c r="G47" s="98">
        <v>225928</v>
      </c>
    </row>
    <row r="48" spans="1:7" ht="36">
      <c r="A48" s="71" t="s">
        <v>214</v>
      </c>
      <c r="B48" s="79" t="s">
        <v>191</v>
      </c>
      <c r="C48" s="110" t="s">
        <v>147</v>
      </c>
      <c r="D48" s="110" t="s">
        <v>153</v>
      </c>
      <c r="E48" s="75" t="s">
        <v>649</v>
      </c>
      <c r="F48" s="111"/>
      <c r="G48" s="74">
        <f t="shared" ref="G48:G53" si="1">G49</f>
        <v>696200</v>
      </c>
    </row>
    <row r="49" spans="1:7" ht="60">
      <c r="A49" s="75" t="s">
        <v>215</v>
      </c>
      <c r="B49" s="79" t="s">
        <v>191</v>
      </c>
      <c r="C49" s="110" t="s">
        <v>147</v>
      </c>
      <c r="D49" s="110" t="s">
        <v>153</v>
      </c>
      <c r="E49" s="75" t="s">
        <v>650</v>
      </c>
      <c r="F49" s="111"/>
      <c r="G49" s="74">
        <f t="shared" si="1"/>
        <v>696200</v>
      </c>
    </row>
    <row r="50" spans="1:7" ht="60">
      <c r="A50" s="71" t="s">
        <v>216</v>
      </c>
      <c r="B50" s="79" t="s">
        <v>191</v>
      </c>
      <c r="C50" s="110" t="s">
        <v>147</v>
      </c>
      <c r="D50" s="110" t="s">
        <v>153</v>
      </c>
      <c r="E50" s="75" t="s">
        <v>651</v>
      </c>
      <c r="F50" s="111"/>
      <c r="G50" s="74">
        <f>G51+G52</f>
        <v>696200</v>
      </c>
    </row>
    <row r="51" spans="1:7" ht="36">
      <c r="A51" s="71" t="s">
        <v>217</v>
      </c>
      <c r="B51" s="79" t="s">
        <v>191</v>
      </c>
      <c r="C51" s="110" t="s">
        <v>147</v>
      </c>
      <c r="D51" s="110" t="s">
        <v>153</v>
      </c>
      <c r="E51" s="75" t="s">
        <v>652</v>
      </c>
      <c r="F51" s="111"/>
      <c r="G51" s="74">
        <f>G52</f>
        <v>348100</v>
      </c>
    </row>
    <row r="52" spans="1:7" ht="60">
      <c r="A52" s="71" t="s">
        <v>195</v>
      </c>
      <c r="B52" s="79" t="s">
        <v>191</v>
      </c>
      <c r="C52" s="110" t="s">
        <v>147</v>
      </c>
      <c r="D52" s="110" t="s">
        <v>153</v>
      </c>
      <c r="E52" s="75" t="s">
        <v>652</v>
      </c>
      <c r="F52" s="111" t="s">
        <v>218</v>
      </c>
      <c r="G52" s="74">
        <v>348100</v>
      </c>
    </row>
    <row r="53" spans="1:7" ht="36">
      <c r="A53" s="71" t="s">
        <v>219</v>
      </c>
      <c r="B53" s="79" t="s">
        <v>191</v>
      </c>
      <c r="C53" s="72" t="s">
        <v>147</v>
      </c>
      <c r="D53" s="72" t="s">
        <v>153</v>
      </c>
      <c r="E53" s="105" t="s">
        <v>653</v>
      </c>
      <c r="F53" s="73"/>
      <c r="G53" s="74">
        <f t="shared" si="1"/>
        <v>348100</v>
      </c>
    </row>
    <row r="54" spans="1:7" ht="60">
      <c r="A54" s="75" t="s">
        <v>195</v>
      </c>
      <c r="B54" s="79" t="s">
        <v>191</v>
      </c>
      <c r="C54" s="72" t="s">
        <v>147</v>
      </c>
      <c r="D54" s="72" t="s">
        <v>153</v>
      </c>
      <c r="E54" s="105" t="s">
        <v>653</v>
      </c>
      <c r="F54" s="73">
        <v>100</v>
      </c>
      <c r="G54" s="74">
        <v>348100</v>
      </c>
    </row>
    <row r="55" spans="1:7" ht="36">
      <c r="A55" s="71" t="s">
        <v>220</v>
      </c>
      <c r="B55" s="79" t="s">
        <v>191</v>
      </c>
      <c r="C55" s="110" t="s">
        <v>147</v>
      </c>
      <c r="D55" s="110" t="s">
        <v>153</v>
      </c>
      <c r="E55" s="75" t="s">
        <v>654</v>
      </c>
      <c r="F55" s="111"/>
      <c r="G55" s="74">
        <f>G56</f>
        <v>348100</v>
      </c>
    </row>
    <row r="56" spans="1:7" ht="48">
      <c r="A56" s="71" t="s">
        <v>221</v>
      </c>
      <c r="B56" s="79" t="s">
        <v>191</v>
      </c>
      <c r="C56" s="110" t="s">
        <v>147</v>
      </c>
      <c r="D56" s="110" t="s">
        <v>153</v>
      </c>
      <c r="E56" s="75" t="s">
        <v>655</v>
      </c>
      <c r="F56" s="111"/>
      <c r="G56" s="74">
        <f>G57</f>
        <v>348100</v>
      </c>
    </row>
    <row r="57" spans="1:7" ht="48">
      <c r="A57" s="71" t="s">
        <v>222</v>
      </c>
      <c r="B57" s="79" t="s">
        <v>191</v>
      </c>
      <c r="C57" s="110" t="s">
        <v>147</v>
      </c>
      <c r="D57" s="110" t="s">
        <v>153</v>
      </c>
      <c r="E57" s="75" t="s">
        <v>656</v>
      </c>
      <c r="F57" s="111"/>
      <c r="G57" s="74">
        <f>G58</f>
        <v>348100</v>
      </c>
    </row>
    <row r="58" spans="1:7" ht="36">
      <c r="A58" s="75" t="s">
        <v>223</v>
      </c>
      <c r="B58" s="79" t="s">
        <v>191</v>
      </c>
      <c r="C58" s="110" t="s">
        <v>147</v>
      </c>
      <c r="D58" s="110" t="s">
        <v>153</v>
      </c>
      <c r="E58" s="75" t="s">
        <v>657</v>
      </c>
      <c r="F58" s="111"/>
      <c r="G58" s="74">
        <f>G59</f>
        <v>348100</v>
      </c>
    </row>
    <row r="59" spans="1:7" ht="60">
      <c r="A59" s="71" t="s">
        <v>195</v>
      </c>
      <c r="B59" s="79" t="s">
        <v>191</v>
      </c>
      <c r="C59" s="110" t="s">
        <v>147</v>
      </c>
      <c r="D59" s="110" t="s">
        <v>153</v>
      </c>
      <c r="E59" s="75" t="s">
        <v>657</v>
      </c>
      <c r="F59" s="111" t="s">
        <v>218</v>
      </c>
      <c r="G59" s="74">
        <v>348100</v>
      </c>
    </row>
    <row r="60" spans="1:7" ht="24">
      <c r="A60" s="71" t="s">
        <v>224</v>
      </c>
      <c r="B60" s="79" t="s">
        <v>191</v>
      </c>
      <c r="C60" s="72" t="s">
        <v>147</v>
      </c>
      <c r="D60" s="72" t="s">
        <v>153</v>
      </c>
      <c r="E60" s="75" t="s">
        <v>658</v>
      </c>
      <c r="F60" s="73"/>
      <c r="G60" s="74">
        <f>G61</f>
        <v>18701267.949999999</v>
      </c>
    </row>
    <row r="61" spans="1:7" ht="24">
      <c r="A61" s="71" t="s">
        <v>225</v>
      </c>
      <c r="B61" s="79" t="s">
        <v>191</v>
      </c>
      <c r="C61" s="72" t="s">
        <v>147</v>
      </c>
      <c r="D61" s="72" t="s">
        <v>153</v>
      </c>
      <c r="E61" s="75" t="s">
        <v>659</v>
      </c>
      <c r="F61" s="73"/>
      <c r="G61" s="74">
        <f>G62+G64</f>
        <v>18701267.949999999</v>
      </c>
    </row>
    <row r="62" spans="1:7" ht="24">
      <c r="A62" s="71" t="s">
        <v>194</v>
      </c>
      <c r="B62" s="79" t="s">
        <v>191</v>
      </c>
      <c r="C62" s="72" t="s">
        <v>147</v>
      </c>
      <c r="D62" s="72" t="s">
        <v>153</v>
      </c>
      <c r="E62" s="75" t="s">
        <v>660</v>
      </c>
      <c r="F62" s="73"/>
      <c r="G62" s="74">
        <f>G63</f>
        <v>18366567.949999999</v>
      </c>
    </row>
    <row r="63" spans="1:7" ht="60">
      <c r="A63" s="75" t="s">
        <v>195</v>
      </c>
      <c r="B63" s="79" t="s">
        <v>191</v>
      </c>
      <c r="C63" s="72" t="s">
        <v>147</v>
      </c>
      <c r="D63" s="72" t="s">
        <v>153</v>
      </c>
      <c r="E63" s="75" t="s">
        <v>660</v>
      </c>
      <c r="F63" s="73">
        <v>100</v>
      </c>
      <c r="G63" s="98">
        <v>18366567.949999999</v>
      </c>
    </row>
    <row r="64" spans="1:7" ht="24">
      <c r="A64" s="71" t="s">
        <v>227</v>
      </c>
      <c r="B64" s="79" t="s">
        <v>191</v>
      </c>
      <c r="C64" s="72" t="s">
        <v>147</v>
      </c>
      <c r="D64" s="72" t="s">
        <v>153</v>
      </c>
      <c r="E64" s="75" t="s">
        <v>661</v>
      </c>
      <c r="F64" s="73"/>
      <c r="G64" s="74">
        <f>G65</f>
        <v>334700</v>
      </c>
    </row>
    <row r="65" spans="1:7" ht="60">
      <c r="A65" s="75" t="s">
        <v>195</v>
      </c>
      <c r="B65" s="79" t="s">
        <v>191</v>
      </c>
      <c r="C65" s="72" t="s">
        <v>147</v>
      </c>
      <c r="D65" s="72" t="s">
        <v>153</v>
      </c>
      <c r="E65" s="75" t="s">
        <v>661</v>
      </c>
      <c r="F65" s="73">
        <v>100</v>
      </c>
      <c r="G65" s="74">
        <v>334700</v>
      </c>
    </row>
    <row r="66" spans="1:7" ht="24">
      <c r="A66" s="71" t="s">
        <v>228</v>
      </c>
      <c r="B66" s="79" t="s">
        <v>191</v>
      </c>
      <c r="C66" s="72" t="s">
        <v>147</v>
      </c>
      <c r="D66" s="72" t="s">
        <v>153</v>
      </c>
      <c r="E66" s="75" t="s">
        <v>662</v>
      </c>
      <c r="F66" s="73"/>
      <c r="G66" s="74">
        <f>G67</f>
        <v>34810</v>
      </c>
    </row>
    <row r="67" spans="1:7" ht="36">
      <c r="A67" s="75" t="s">
        <v>229</v>
      </c>
      <c r="B67" s="79" t="s">
        <v>191</v>
      </c>
      <c r="C67" s="72" t="s">
        <v>147</v>
      </c>
      <c r="D67" s="72" t="s">
        <v>153</v>
      </c>
      <c r="E67" s="75" t="s">
        <v>663</v>
      </c>
      <c r="F67" s="73"/>
      <c r="G67" s="74">
        <f>G68</f>
        <v>34810</v>
      </c>
    </row>
    <row r="68" spans="1:7" ht="60">
      <c r="A68" s="75" t="s">
        <v>664</v>
      </c>
      <c r="B68" s="79" t="s">
        <v>191</v>
      </c>
      <c r="C68" s="72" t="s">
        <v>147</v>
      </c>
      <c r="D68" s="72" t="s">
        <v>153</v>
      </c>
      <c r="E68" s="75" t="s">
        <v>665</v>
      </c>
      <c r="F68" s="73"/>
      <c r="G68" s="74">
        <f>G69</f>
        <v>34810</v>
      </c>
    </row>
    <row r="69" spans="1:7" ht="60">
      <c r="A69" s="75" t="s">
        <v>195</v>
      </c>
      <c r="B69" s="79" t="s">
        <v>191</v>
      </c>
      <c r="C69" s="72" t="s">
        <v>147</v>
      </c>
      <c r="D69" s="72" t="s">
        <v>153</v>
      </c>
      <c r="E69" s="75" t="s">
        <v>665</v>
      </c>
      <c r="F69" s="73">
        <v>100</v>
      </c>
      <c r="G69" s="98">
        <v>34810</v>
      </c>
    </row>
    <row r="70" spans="1:7">
      <c r="A70" s="67" t="s">
        <v>230</v>
      </c>
      <c r="B70" s="94" t="s">
        <v>191</v>
      </c>
      <c r="C70" s="69" t="s">
        <v>147</v>
      </c>
      <c r="D70" s="66">
        <v>11</v>
      </c>
      <c r="E70" s="65"/>
      <c r="F70" s="64"/>
      <c r="G70" s="70">
        <f>G71</f>
        <v>0</v>
      </c>
    </row>
    <row r="71" spans="1:7">
      <c r="A71" s="71" t="s">
        <v>157</v>
      </c>
      <c r="B71" s="79" t="s">
        <v>191</v>
      </c>
      <c r="C71" s="72" t="s">
        <v>147</v>
      </c>
      <c r="D71" s="112">
        <v>11</v>
      </c>
      <c r="E71" s="75" t="s">
        <v>666</v>
      </c>
      <c r="F71" s="73"/>
      <c r="G71" s="74">
        <f>G72</f>
        <v>0</v>
      </c>
    </row>
    <row r="72" spans="1:7">
      <c r="A72" s="71" t="s">
        <v>231</v>
      </c>
      <c r="B72" s="79" t="s">
        <v>191</v>
      </c>
      <c r="C72" s="72" t="s">
        <v>147</v>
      </c>
      <c r="D72" s="112">
        <v>11</v>
      </c>
      <c r="E72" s="75" t="s">
        <v>667</v>
      </c>
      <c r="F72" s="73"/>
      <c r="G72" s="74">
        <f>G73</f>
        <v>0</v>
      </c>
    </row>
    <row r="73" spans="1:7">
      <c r="A73" s="113" t="s">
        <v>232</v>
      </c>
      <c r="B73" s="79" t="s">
        <v>191</v>
      </c>
      <c r="C73" s="72" t="s">
        <v>147</v>
      </c>
      <c r="D73" s="112">
        <v>11</v>
      </c>
      <c r="E73" s="75" t="s">
        <v>668</v>
      </c>
      <c r="F73" s="73"/>
      <c r="G73" s="74">
        <f>G74</f>
        <v>0</v>
      </c>
    </row>
    <row r="74" spans="1:7">
      <c r="A74" s="71" t="s">
        <v>226</v>
      </c>
      <c r="B74" s="79" t="s">
        <v>191</v>
      </c>
      <c r="C74" s="72" t="s">
        <v>147</v>
      </c>
      <c r="D74" s="112">
        <v>11</v>
      </c>
      <c r="E74" s="75" t="s">
        <v>668</v>
      </c>
      <c r="F74" s="73">
        <v>800</v>
      </c>
      <c r="G74" s="74">
        <v>0</v>
      </c>
    </row>
    <row r="75" spans="1:7">
      <c r="A75" s="67" t="s">
        <v>159</v>
      </c>
      <c r="B75" s="94" t="s">
        <v>191</v>
      </c>
      <c r="C75" s="69" t="s">
        <v>147</v>
      </c>
      <c r="D75" s="66">
        <v>13</v>
      </c>
      <c r="E75" s="65"/>
      <c r="F75" s="64"/>
      <c r="G75" s="70">
        <f>G76+G92+G102+G109+G119+G97+G82+G87</f>
        <v>17581109.539999999</v>
      </c>
    </row>
    <row r="76" spans="1:7" ht="60">
      <c r="A76" s="71" t="s">
        <v>233</v>
      </c>
      <c r="B76" s="79" t="s">
        <v>191</v>
      </c>
      <c r="C76" s="72" t="s">
        <v>147</v>
      </c>
      <c r="D76" s="112">
        <v>13</v>
      </c>
      <c r="E76" s="106" t="s">
        <v>669</v>
      </c>
      <c r="F76" s="73"/>
      <c r="G76" s="74">
        <f>G77</f>
        <v>958660</v>
      </c>
    </row>
    <row r="77" spans="1:7" ht="84">
      <c r="A77" s="71" t="s">
        <v>234</v>
      </c>
      <c r="B77" s="79" t="s">
        <v>191</v>
      </c>
      <c r="C77" s="72" t="s">
        <v>147</v>
      </c>
      <c r="D77" s="112">
        <v>13</v>
      </c>
      <c r="E77" s="75" t="s">
        <v>670</v>
      </c>
      <c r="F77" s="73"/>
      <c r="G77" s="74">
        <f>G78</f>
        <v>958660</v>
      </c>
    </row>
    <row r="78" spans="1:7" ht="24">
      <c r="A78" s="108" t="s">
        <v>235</v>
      </c>
      <c r="B78" s="79" t="s">
        <v>191</v>
      </c>
      <c r="C78" s="72" t="s">
        <v>147</v>
      </c>
      <c r="D78" s="112">
        <v>13</v>
      </c>
      <c r="E78" s="75" t="s">
        <v>671</v>
      </c>
      <c r="F78" s="73"/>
      <c r="G78" s="74">
        <f>G79</f>
        <v>958660</v>
      </c>
    </row>
    <row r="79" spans="1:7">
      <c r="A79" s="75" t="s">
        <v>236</v>
      </c>
      <c r="B79" s="79" t="s">
        <v>191</v>
      </c>
      <c r="C79" s="72" t="s">
        <v>147</v>
      </c>
      <c r="D79" s="112">
        <v>13</v>
      </c>
      <c r="E79" s="75" t="s">
        <v>672</v>
      </c>
      <c r="F79" s="73"/>
      <c r="G79" s="74">
        <f>G80+G81</f>
        <v>958660</v>
      </c>
    </row>
    <row r="80" spans="1:7" ht="24">
      <c r="A80" s="75" t="s">
        <v>209</v>
      </c>
      <c r="B80" s="79" t="s">
        <v>191</v>
      </c>
      <c r="C80" s="72" t="s">
        <v>147</v>
      </c>
      <c r="D80" s="112">
        <v>13</v>
      </c>
      <c r="E80" s="75" t="s">
        <v>672</v>
      </c>
      <c r="F80" s="73">
        <v>200</v>
      </c>
      <c r="G80" s="74">
        <v>839565</v>
      </c>
    </row>
    <row r="81" spans="1:7">
      <c r="A81" s="71" t="s">
        <v>226</v>
      </c>
      <c r="B81" s="79" t="s">
        <v>191</v>
      </c>
      <c r="C81" s="72" t="s">
        <v>147</v>
      </c>
      <c r="D81" s="112">
        <v>13</v>
      </c>
      <c r="E81" s="75" t="s">
        <v>672</v>
      </c>
      <c r="F81" s="73">
        <v>800</v>
      </c>
      <c r="G81" s="98">
        <v>119095</v>
      </c>
    </row>
    <row r="82" spans="1:7" ht="24">
      <c r="A82" s="65" t="s">
        <v>238</v>
      </c>
      <c r="B82" s="79" t="s">
        <v>191</v>
      </c>
      <c r="C82" s="72" t="s">
        <v>147</v>
      </c>
      <c r="D82" s="112">
        <v>13</v>
      </c>
      <c r="E82" s="106" t="s">
        <v>673</v>
      </c>
      <c r="F82" s="73"/>
      <c r="G82" s="98">
        <f>G83</f>
        <v>60000</v>
      </c>
    </row>
    <row r="83" spans="1:7" ht="48">
      <c r="A83" s="65" t="s">
        <v>239</v>
      </c>
      <c r="B83" s="79" t="s">
        <v>191</v>
      </c>
      <c r="C83" s="72" t="s">
        <v>147</v>
      </c>
      <c r="D83" s="112">
        <v>13</v>
      </c>
      <c r="E83" s="75" t="s">
        <v>674</v>
      </c>
      <c r="F83" s="73"/>
      <c r="G83" s="98">
        <f>G84</f>
        <v>60000</v>
      </c>
    </row>
    <row r="84" spans="1:7" ht="36">
      <c r="A84" s="75" t="s">
        <v>675</v>
      </c>
      <c r="B84" s="79" t="s">
        <v>191</v>
      </c>
      <c r="C84" s="72" t="s">
        <v>147</v>
      </c>
      <c r="D84" s="112">
        <v>13</v>
      </c>
      <c r="E84" s="75" t="s">
        <v>676</v>
      </c>
      <c r="F84" s="73"/>
      <c r="G84" s="98">
        <f>G85</f>
        <v>60000</v>
      </c>
    </row>
    <row r="85" spans="1:7" ht="24">
      <c r="A85" s="71" t="s">
        <v>677</v>
      </c>
      <c r="B85" s="79" t="s">
        <v>191</v>
      </c>
      <c r="C85" s="72" t="s">
        <v>147</v>
      </c>
      <c r="D85" s="112">
        <v>13</v>
      </c>
      <c r="E85" s="75" t="s">
        <v>241</v>
      </c>
      <c r="F85" s="73"/>
      <c r="G85" s="98">
        <f>G86</f>
        <v>60000</v>
      </c>
    </row>
    <row r="86" spans="1:7" ht="24">
      <c r="A86" s="75" t="s">
        <v>209</v>
      </c>
      <c r="B86" s="79" t="s">
        <v>191</v>
      </c>
      <c r="C86" s="72" t="s">
        <v>147</v>
      </c>
      <c r="D86" s="112">
        <v>13</v>
      </c>
      <c r="E86" s="75" t="s">
        <v>241</v>
      </c>
      <c r="F86" s="73">
        <v>200</v>
      </c>
      <c r="G86" s="98">
        <v>60000</v>
      </c>
    </row>
    <row r="87" spans="1:7" ht="24">
      <c r="A87" s="75" t="s">
        <v>242</v>
      </c>
      <c r="B87" s="79" t="s">
        <v>191</v>
      </c>
      <c r="C87" s="72" t="s">
        <v>147</v>
      </c>
      <c r="D87" s="112">
        <v>13</v>
      </c>
      <c r="E87" s="75" t="s">
        <v>645</v>
      </c>
      <c r="F87" s="73"/>
      <c r="G87" s="98">
        <f>G88</f>
        <v>50000</v>
      </c>
    </row>
    <row r="88" spans="1:7" ht="60">
      <c r="A88" s="75" t="s">
        <v>243</v>
      </c>
      <c r="B88" s="79" t="s">
        <v>678</v>
      </c>
      <c r="C88" s="72" t="s">
        <v>147</v>
      </c>
      <c r="D88" s="112">
        <v>13</v>
      </c>
      <c r="E88" s="75" t="s">
        <v>679</v>
      </c>
      <c r="F88" s="73"/>
      <c r="G88" s="98">
        <f>G89</f>
        <v>50000</v>
      </c>
    </row>
    <row r="89" spans="1:7" ht="24">
      <c r="A89" s="75" t="s">
        <v>244</v>
      </c>
      <c r="B89" s="79" t="s">
        <v>191</v>
      </c>
      <c r="C89" s="72" t="s">
        <v>147</v>
      </c>
      <c r="D89" s="112">
        <v>13</v>
      </c>
      <c r="E89" s="75" t="s">
        <v>680</v>
      </c>
      <c r="F89" s="73"/>
      <c r="G89" s="98">
        <f>G90</f>
        <v>50000</v>
      </c>
    </row>
    <row r="90" spans="1:7" ht="24">
      <c r="A90" s="75" t="s">
        <v>245</v>
      </c>
      <c r="B90" s="79" t="s">
        <v>191</v>
      </c>
      <c r="C90" s="72" t="s">
        <v>147</v>
      </c>
      <c r="D90" s="112">
        <v>13</v>
      </c>
      <c r="E90" s="75" t="s">
        <v>246</v>
      </c>
      <c r="F90" s="73"/>
      <c r="G90" s="98">
        <f>G91</f>
        <v>50000</v>
      </c>
    </row>
    <row r="91" spans="1:7" ht="24">
      <c r="A91" s="75" t="s">
        <v>209</v>
      </c>
      <c r="B91" s="79" t="s">
        <v>191</v>
      </c>
      <c r="C91" s="72" t="s">
        <v>147</v>
      </c>
      <c r="D91" s="112">
        <v>13</v>
      </c>
      <c r="E91" s="75" t="s">
        <v>246</v>
      </c>
      <c r="F91" s="73">
        <v>200</v>
      </c>
      <c r="G91" s="98">
        <v>50000</v>
      </c>
    </row>
    <row r="92" spans="1:7" ht="48">
      <c r="A92" s="75" t="s">
        <v>247</v>
      </c>
      <c r="B92" s="79" t="s">
        <v>191</v>
      </c>
      <c r="C92" s="72" t="s">
        <v>147</v>
      </c>
      <c r="D92" s="112">
        <v>13</v>
      </c>
      <c r="E92" s="75" t="s">
        <v>681</v>
      </c>
      <c r="F92" s="73"/>
      <c r="G92" s="74">
        <f>G93</f>
        <v>830659.59</v>
      </c>
    </row>
    <row r="93" spans="1:7" ht="24">
      <c r="A93" s="71" t="s">
        <v>248</v>
      </c>
      <c r="B93" s="79" t="s">
        <v>191</v>
      </c>
      <c r="C93" s="72" t="s">
        <v>147</v>
      </c>
      <c r="D93" s="112">
        <v>13</v>
      </c>
      <c r="E93" s="75" t="s">
        <v>682</v>
      </c>
      <c r="F93" s="73"/>
      <c r="G93" s="74">
        <f>G94</f>
        <v>830659.59</v>
      </c>
    </row>
    <row r="94" spans="1:7" ht="36">
      <c r="A94" s="71" t="s">
        <v>249</v>
      </c>
      <c r="B94" s="79" t="s">
        <v>191</v>
      </c>
      <c r="C94" s="72" t="s">
        <v>147</v>
      </c>
      <c r="D94" s="112">
        <v>13</v>
      </c>
      <c r="E94" s="75" t="s">
        <v>683</v>
      </c>
      <c r="F94" s="73"/>
      <c r="G94" s="74">
        <f>G95</f>
        <v>830659.59</v>
      </c>
    </row>
    <row r="95" spans="1:7" ht="24">
      <c r="A95" s="71" t="s">
        <v>250</v>
      </c>
      <c r="B95" s="79" t="s">
        <v>191</v>
      </c>
      <c r="C95" s="72" t="s">
        <v>147</v>
      </c>
      <c r="D95" s="112">
        <v>13</v>
      </c>
      <c r="E95" s="75" t="s">
        <v>684</v>
      </c>
      <c r="F95" s="73"/>
      <c r="G95" s="74">
        <f>G96</f>
        <v>830659.59</v>
      </c>
    </row>
    <row r="96" spans="1:7" ht="24">
      <c r="A96" s="75" t="s">
        <v>209</v>
      </c>
      <c r="B96" s="79" t="s">
        <v>191</v>
      </c>
      <c r="C96" s="72" t="s">
        <v>147</v>
      </c>
      <c r="D96" s="112">
        <v>13</v>
      </c>
      <c r="E96" s="75" t="s">
        <v>684</v>
      </c>
      <c r="F96" s="73">
        <v>200</v>
      </c>
      <c r="G96" s="109">
        <v>830659.59</v>
      </c>
    </row>
    <row r="97" spans="1:7" ht="36">
      <c r="A97" s="71" t="s">
        <v>214</v>
      </c>
      <c r="B97" s="79" t="s">
        <v>191</v>
      </c>
      <c r="C97" s="72" t="s">
        <v>147</v>
      </c>
      <c r="D97" s="112">
        <v>13</v>
      </c>
      <c r="E97" s="75" t="s">
        <v>649</v>
      </c>
      <c r="F97" s="73"/>
      <c r="G97" s="74">
        <f>G98</f>
        <v>0</v>
      </c>
    </row>
    <row r="98" spans="1:7" ht="24">
      <c r="A98" s="71" t="s">
        <v>251</v>
      </c>
      <c r="B98" s="79" t="s">
        <v>191</v>
      </c>
      <c r="C98" s="72" t="s">
        <v>147</v>
      </c>
      <c r="D98" s="112">
        <v>13</v>
      </c>
      <c r="E98" s="75" t="s">
        <v>685</v>
      </c>
      <c r="F98" s="73"/>
      <c r="G98" s="74">
        <f>G99</f>
        <v>0</v>
      </c>
    </row>
    <row r="99" spans="1:7" ht="24">
      <c r="A99" s="71" t="s">
        <v>253</v>
      </c>
      <c r="B99" s="79" t="s">
        <v>191</v>
      </c>
      <c r="C99" s="72" t="s">
        <v>147</v>
      </c>
      <c r="D99" s="112">
        <v>13</v>
      </c>
      <c r="E99" s="75" t="s">
        <v>686</v>
      </c>
      <c r="F99" s="73"/>
      <c r="G99" s="74">
        <f>G100</f>
        <v>0</v>
      </c>
    </row>
    <row r="100" spans="1:7" ht="24">
      <c r="A100" s="75" t="s">
        <v>254</v>
      </c>
      <c r="B100" s="79" t="s">
        <v>191</v>
      </c>
      <c r="C100" s="72" t="s">
        <v>147</v>
      </c>
      <c r="D100" s="112">
        <v>13</v>
      </c>
      <c r="E100" s="75" t="s">
        <v>687</v>
      </c>
      <c r="F100" s="73"/>
      <c r="G100" s="74">
        <f>G101</f>
        <v>0</v>
      </c>
    </row>
    <row r="101" spans="1:7">
      <c r="A101" s="78" t="s">
        <v>255</v>
      </c>
      <c r="B101" s="79" t="s">
        <v>191</v>
      </c>
      <c r="C101" s="72" t="s">
        <v>147</v>
      </c>
      <c r="D101" s="112">
        <v>13</v>
      </c>
      <c r="E101" s="75" t="s">
        <v>687</v>
      </c>
      <c r="F101" s="73">
        <v>300</v>
      </c>
      <c r="G101" s="74">
        <v>0</v>
      </c>
    </row>
    <row r="102" spans="1:7" ht="24">
      <c r="A102" s="81" t="s">
        <v>256</v>
      </c>
      <c r="B102" s="79" t="s">
        <v>191</v>
      </c>
      <c r="C102" s="82" t="s">
        <v>147</v>
      </c>
      <c r="D102" s="83">
        <v>13</v>
      </c>
      <c r="E102" s="84" t="s">
        <v>688</v>
      </c>
      <c r="F102" s="85"/>
      <c r="G102" s="74">
        <f>G103+G107</f>
        <v>1124550.92</v>
      </c>
    </row>
    <row r="103" spans="1:7" ht="24">
      <c r="A103" s="81" t="s">
        <v>257</v>
      </c>
      <c r="B103" s="79" t="s">
        <v>191</v>
      </c>
      <c r="C103" s="82" t="s">
        <v>147</v>
      </c>
      <c r="D103" s="83">
        <v>13</v>
      </c>
      <c r="E103" s="84" t="s">
        <v>689</v>
      </c>
      <c r="F103" s="85"/>
      <c r="G103" s="74">
        <f t="shared" ref="G103" si="2">G104</f>
        <v>325587.52</v>
      </c>
    </row>
    <row r="104" spans="1:7" ht="24">
      <c r="A104" s="84" t="s">
        <v>258</v>
      </c>
      <c r="B104" s="79" t="s">
        <v>191</v>
      </c>
      <c r="C104" s="82" t="s">
        <v>147</v>
      </c>
      <c r="D104" s="83">
        <v>13</v>
      </c>
      <c r="E104" s="84" t="s">
        <v>690</v>
      </c>
      <c r="F104" s="85"/>
      <c r="G104" s="74">
        <f>G105+G106</f>
        <v>325587.52</v>
      </c>
    </row>
    <row r="105" spans="1:7" ht="24">
      <c r="A105" s="75" t="s">
        <v>209</v>
      </c>
      <c r="B105" s="79" t="s">
        <v>191</v>
      </c>
      <c r="C105" s="82" t="s">
        <v>147</v>
      </c>
      <c r="D105" s="83">
        <v>13</v>
      </c>
      <c r="E105" s="84" t="s">
        <v>690</v>
      </c>
      <c r="F105" s="85" t="s">
        <v>260</v>
      </c>
      <c r="G105" s="109">
        <v>325587.52</v>
      </c>
    </row>
    <row r="106" spans="1:7">
      <c r="A106" s="71" t="s">
        <v>226</v>
      </c>
      <c r="B106" s="79" t="s">
        <v>191</v>
      </c>
      <c r="C106" s="82" t="s">
        <v>147</v>
      </c>
      <c r="D106" s="83">
        <v>13</v>
      </c>
      <c r="E106" s="84" t="s">
        <v>690</v>
      </c>
      <c r="F106" s="85" t="s">
        <v>261</v>
      </c>
      <c r="G106" s="99">
        <v>0</v>
      </c>
    </row>
    <row r="107" spans="1:7">
      <c r="A107" s="71" t="s">
        <v>691</v>
      </c>
      <c r="B107" s="79" t="s">
        <v>191</v>
      </c>
      <c r="C107" s="82" t="s">
        <v>147</v>
      </c>
      <c r="D107" s="83">
        <v>13</v>
      </c>
      <c r="E107" s="84" t="s">
        <v>692</v>
      </c>
      <c r="F107" s="85"/>
      <c r="G107" s="99">
        <f>G108</f>
        <v>798963.4</v>
      </c>
    </row>
    <row r="108" spans="1:7" ht="24">
      <c r="A108" s="75" t="s">
        <v>209</v>
      </c>
      <c r="B108" s="79" t="s">
        <v>191</v>
      </c>
      <c r="C108" s="82" t="s">
        <v>147</v>
      </c>
      <c r="D108" s="83">
        <v>13</v>
      </c>
      <c r="E108" s="84" t="s">
        <v>692</v>
      </c>
      <c r="F108" s="85" t="s">
        <v>260</v>
      </c>
      <c r="G108" s="99">
        <v>798963.4</v>
      </c>
    </row>
    <row r="109" spans="1:7" ht="24">
      <c r="A109" s="71" t="s">
        <v>228</v>
      </c>
      <c r="B109" s="79" t="s">
        <v>191</v>
      </c>
      <c r="C109" s="72" t="s">
        <v>147</v>
      </c>
      <c r="D109" s="112">
        <v>13</v>
      </c>
      <c r="E109" s="105" t="s">
        <v>662</v>
      </c>
      <c r="F109" s="73"/>
      <c r="G109" s="74">
        <f>G110</f>
        <v>4177609</v>
      </c>
    </row>
    <row r="110" spans="1:7" ht="24">
      <c r="A110" s="71" t="s">
        <v>262</v>
      </c>
      <c r="B110" s="79" t="s">
        <v>191</v>
      </c>
      <c r="C110" s="72" t="s">
        <v>147</v>
      </c>
      <c r="D110" s="112">
        <v>13</v>
      </c>
      <c r="E110" s="75" t="s">
        <v>693</v>
      </c>
      <c r="F110" s="73"/>
      <c r="G110" s="74">
        <f>G111+G114+G116</f>
        <v>4177609</v>
      </c>
    </row>
    <row r="111" spans="1:7" ht="24">
      <c r="A111" s="71" t="s">
        <v>258</v>
      </c>
      <c r="B111" s="79" t="s">
        <v>191</v>
      </c>
      <c r="C111" s="72" t="s">
        <v>147</v>
      </c>
      <c r="D111" s="112">
        <v>13</v>
      </c>
      <c r="E111" s="75" t="s">
        <v>694</v>
      </c>
      <c r="F111" s="73"/>
      <c r="G111" s="74">
        <f>G112+G113</f>
        <v>2706609</v>
      </c>
    </row>
    <row r="112" spans="1:7">
      <c r="A112" s="78" t="s">
        <v>255</v>
      </c>
      <c r="B112" s="79" t="s">
        <v>191</v>
      </c>
      <c r="C112" s="72" t="s">
        <v>147</v>
      </c>
      <c r="D112" s="112">
        <v>13</v>
      </c>
      <c r="E112" s="75" t="s">
        <v>694</v>
      </c>
      <c r="F112" s="73">
        <v>300</v>
      </c>
      <c r="G112" s="98">
        <v>42000</v>
      </c>
    </row>
    <row r="113" spans="1:7">
      <c r="A113" s="71" t="s">
        <v>226</v>
      </c>
      <c r="B113" s="79" t="s">
        <v>191</v>
      </c>
      <c r="C113" s="72" t="s">
        <v>147</v>
      </c>
      <c r="D113" s="112">
        <v>13</v>
      </c>
      <c r="E113" s="75" t="s">
        <v>694</v>
      </c>
      <c r="F113" s="73">
        <v>800</v>
      </c>
      <c r="G113" s="98">
        <v>2664609</v>
      </c>
    </row>
    <row r="114" spans="1:7" ht="24">
      <c r="A114" s="71" t="s">
        <v>263</v>
      </c>
      <c r="B114" s="79" t="s">
        <v>191</v>
      </c>
      <c r="C114" s="72" t="s">
        <v>147</v>
      </c>
      <c r="D114" s="112">
        <v>13</v>
      </c>
      <c r="E114" s="75" t="s">
        <v>695</v>
      </c>
      <c r="F114" s="73"/>
      <c r="G114" s="74">
        <f>G115</f>
        <v>0</v>
      </c>
    </row>
    <row r="115" spans="1:7" ht="24">
      <c r="A115" s="75" t="s">
        <v>209</v>
      </c>
      <c r="B115" s="79" t="s">
        <v>191</v>
      </c>
      <c r="C115" s="72" t="s">
        <v>147</v>
      </c>
      <c r="D115" s="112">
        <v>13</v>
      </c>
      <c r="E115" s="75" t="s">
        <v>695</v>
      </c>
      <c r="F115" s="73">
        <v>200</v>
      </c>
      <c r="G115" s="98">
        <v>0</v>
      </c>
    </row>
    <row r="116" spans="1:7" ht="36">
      <c r="A116" s="114" t="s">
        <v>264</v>
      </c>
      <c r="B116" s="79" t="s">
        <v>191</v>
      </c>
      <c r="C116" s="72" t="s">
        <v>147</v>
      </c>
      <c r="D116" s="112">
        <v>13</v>
      </c>
      <c r="E116" s="75" t="s">
        <v>265</v>
      </c>
      <c r="F116" s="73"/>
      <c r="G116" s="74">
        <f>G117+G118</f>
        <v>1471000</v>
      </c>
    </row>
    <row r="117" spans="1:7" ht="60">
      <c r="A117" s="75" t="s">
        <v>195</v>
      </c>
      <c r="B117" s="79" t="s">
        <v>191</v>
      </c>
      <c r="C117" s="72" t="s">
        <v>147</v>
      </c>
      <c r="D117" s="112">
        <v>13</v>
      </c>
      <c r="E117" s="75" t="s">
        <v>265</v>
      </c>
      <c r="F117" s="73">
        <v>100</v>
      </c>
      <c r="G117" s="109">
        <v>894053.14</v>
      </c>
    </row>
    <row r="118" spans="1:7" ht="24">
      <c r="A118" s="75" t="s">
        <v>209</v>
      </c>
      <c r="B118" s="79" t="s">
        <v>191</v>
      </c>
      <c r="C118" s="72" t="s">
        <v>147</v>
      </c>
      <c r="D118" s="112">
        <v>13</v>
      </c>
      <c r="E118" s="75" t="s">
        <v>265</v>
      </c>
      <c r="F118" s="73">
        <v>200</v>
      </c>
      <c r="G118" s="74">
        <v>576946.86</v>
      </c>
    </row>
    <row r="119" spans="1:7" ht="24">
      <c r="A119" s="75" t="s">
        <v>266</v>
      </c>
      <c r="B119" s="79" t="s">
        <v>191</v>
      </c>
      <c r="C119" s="72" t="s">
        <v>147</v>
      </c>
      <c r="D119" s="112">
        <v>13</v>
      </c>
      <c r="E119" s="105" t="s">
        <v>696</v>
      </c>
      <c r="F119" s="73"/>
      <c r="G119" s="74">
        <f t="shared" ref="G119:G120" si="3">G120</f>
        <v>10379630.030000001</v>
      </c>
    </row>
    <row r="120" spans="1:7" ht="36">
      <c r="A120" s="75" t="s">
        <v>267</v>
      </c>
      <c r="B120" s="79" t="s">
        <v>191</v>
      </c>
      <c r="C120" s="72" t="s">
        <v>147</v>
      </c>
      <c r="D120" s="112">
        <v>13</v>
      </c>
      <c r="E120" s="105" t="s">
        <v>697</v>
      </c>
      <c r="F120" s="73"/>
      <c r="G120" s="74">
        <f t="shared" si="3"/>
        <v>10379630.030000001</v>
      </c>
    </row>
    <row r="121" spans="1:7" ht="24">
      <c r="A121" s="75" t="s">
        <v>268</v>
      </c>
      <c r="B121" s="79" t="s">
        <v>191</v>
      </c>
      <c r="C121" s="72" t="s">
        <v>147</v>
      </c>
      <c r="D121" s="112">
        <v>13</v>
      </c>
      <c r="E121" s="75" t="s">
        <v>698</v>
      </c>
      <c r="F121" s="73"/>
      <c r="G121" s="74">
        <f>G122+G123+G124</f>
        <v>10379630.030000001</v>
      </c>
    </row>
    <row r="122" spans="1:7" ht="60">
      <c r="A122" s="75" t="s">
        <v>195</v>
      </c>
      <c r="B122" s="79" t="s">
        <v>191</v>
      </c>
      <c r="C122" s="72" t="s">
        <v>147</v>
      </c>
      <c r="D122" s="112">
        <v>13</v>
      </c>
      <c r="E122" s="75" t="s">
        <v>698</v>
      </c>
      <c r="F122" s="73">
        <v>100</v>
      </c>
      <c r="G122" s="74">
        <v>4124587.05</v>
      </c>
    </row>
    <row r="123" spans="1:7" ht="24">
      <c r="A123" s="75" t="s">
        <v>209</v>
      </c>
      <c r="B123" s="79" t="s">
        <v>191</v>
      </c>
      <c r="C123" s="72" t="s">
        <v>147</v>
      </c>
      <c r="D123" s="112">
        <v>13</v>
      </c>
      <c r="E123" s="75" t="s">
        <v>698</v>
      </c>
      <c r="F123" s="73">
        <v>200</v>
      </c>
      <c r="G123" s="109">
        <v>6186304.9800000004</v>
      </c>
    </row>
    <row r="124" spans="1:7">
      <c r="A124" s="71" t="s">
        <v>226</v>
      </c>
      <c r="B124" s="79" t="s">
        <v>191</v>
      </c>
      <c r="C124" s="72" t="s">
        <v>147</v>
      </c>
      <c r="D124" s="112">
        <v>13</v>
      </c>
      <c r="E124" s="75" t="s">
        <v>698</v>
      </c>
      <c r="F124" s="73">
        <v>800</v>
      </c>
      <c r="G124" s="109">
        <v>68738</v>
      </c>
    </row>
    <row r="125" spans="1:7" ht="24">
      <c r="A125" s="67" t="s">
        <v>269</v>
      </c>
      <c r="B125" s="94" t="s">
        <v>191</v>
      </c>
      <c r="C125" s="69" t="s">
        <v>151</v>
      </c>
      <c r="D125" s="69" t="s">
        <v>270</v>
      </c>
      <c r="E125" s="65"/>
      <c r="F125" s="64"/>
      <c r="G125" s="70">
        <f>G126+G148</f>
        <v>13993813.169999998</v>
      </c>
    </row>
    <row r="126" spans="1:7" ht="36">
      <c r="A126" s="115" t="s">
        <v>699</v>
      </c>
      <c r="B126" s="94" t="s">
        <v>191</v>
      </c>
      <c r="C126" s="69" t="s">
        <v>151</v>
      </c>
      <c r="D126" s="69" t="s">
        <v>177</v>
      </c>
      <c r="E126" s="65"/>
      <c r="F126" s="64"/>
      <c r="G126" s="70">
        <f>G127</f>
        <v>13987613.169999998</v>
      </c>
    </row>
    <row r="127" spans="1:7" ht="60">
      <c r="A127" s="71" t="s">
        <v>271</v>
      </c>
      <c r="B127" s="79" t="s">
        <v>191</v>
      </c>
      <c r="C127" s="72" t="s">
        <v>151</v>
      </c>
      <c r="D127" s="72" t="s">
        <v>177</v>
      </c>
      <c r="E127" s="75" t="s">
        <v>700</v>
      </c>
      <c r="F127" s="73"/>
      <c r="G127" s="74">
        <f>G128+G136</f>
        <v>13987613.169999998</v>
      </c>
    </row>
    <row r="128" spans="1:7" ht="108">
      <c r="A128" s="71" t="s">
        <v>272</v>
      </c>
      <c r="B128" s="79" t="s">
        <v>191</v>
      </c>
      <c r="C128" s="72" t="s">
        <v>151</v>
      </c>
      <c r="D128" s="72" t="s">
        <v>177</v>
      </c>
      <c r="E128" s="75" t="s">
        <v>701</v>
      </c>
      <c r="F128" s="73"/>
      <c r="G128" s="74">
        <f>G132+G129</f>
        <v>4593171.55</v>
      </c>
    </row>
    <row r="129" spans="1:7" ht="36">
      <c r="A129" s="71" t="s">
        <v>702</v>
      </c>
      <c r="B129" s="79" t="s">
        <v>191</v>
      </c>
      <c r="C129" s="72" t="s">
        <v>151</v>
      </c>
      <c r="D129" s="72" t="s">
        <v>177</v>
      </c>
      <c r="E129" s="75" t="s">
        <v>703</v>
      </c>
      <c r="F129" s="73"/>
      <c r="G129" s="74">
        <f t="shared" ref="G129:G130" si="4">G130</f>
        <v>2317605.34</v>
      </c>
    </row>
    <row r="130" spans="1:7" ht="48">
      <c r="A130" s="75" t="s">
        <v>276</v>
      </c>
      <c r="B130" s="79" t="s">
        <v>191</v>
      </c>
      <c r="C130" s="72" t="s">
        <v>151</v>
      </c>
      <c r="D130" s="72" t="s">
        <v>177</v>
      </c>
      <c r="E130" s="75" t="s">
        <v>704</v>
      </c>
      <c r="F130" s="73"/>
      <c r="G130" s="74">
        <f t="shared" si="4"/>
        <v>2317605.34</v>
      </c>
    </row>
    <row r="131" spans="1:7" ht="24">
      <c r="A131" s="75" t="s">
        <v>209</v>
      </c>
      <c r="B131" s="79" t="s">
        <v>191</v>
      </c>
      <c r="C131" s="72" t="s">
        <v>151</v>
      </c>
      <c r="D131" s="72" t="s">
        <v>177</v>
      </c>
      <c r="E131" s="75" t="s">
        <v>704</v>
      </c>
      <c r="F131" s="73">
        <v>200</v>
      </c>
      <c r="G131" s="74">
        <v>2317605.34</v>
      </c>
    </row>
    <row r="132" spans="1:7" ht="48">
      <c r="A132" s="71" t="s">
        <v>273</v>
      </c>
      <c r="B132" s="79" t="s">
        <v>191</v>
      </c>
      <c r="C132" s="72" t="s">
        <v>151</v>
      </c>
      <c r="D132" s="72" t="s">
        <v>177</v>
      </c>
      <c r="E132" s="75" t="s">
        <v>705</v>
      </c>
      <c r="F132" s="73"/>
      <c r="G132" s="74">
        <f>G133</f>
        <v>2275566.21</v>
      </c>
    </row>
    <row r="133" spans="1:7" ht="24">
      <c r="A133" s="75" t="s">
        <v>274</v>
      </c>
      <c r="B133" s="79" t="s">
        <v>191</v>
      </c>
      <c r="C133" s="72" t="s">
        <v>151</v>
      </c>
      <c r="D133" s="72" t="s">
        <v>177</v>
      </c>
      <c r="E133" s="75" t="s">
        <v>706</v>
      </c>
      <c r="F133" s="73"/>
      <c r="G133" s="74">
        <f>G134+G135</f>
        <v>2275566.21</v>
      </c>
    </row>
    <row r="134" spans="1:7" ht="60">
      <c r="A134" s="71" t="s">
        <v>195</v>
      </c>
      <c r="B134" s="79" t="s">
        <v>191</v>
      </c>
      <c r="C134" s="72" t="s">
        <v>151</v>
      </c>
      <c r="D134" s="72" t="s">
        <v>177</v>
      </c>
      <c r="E134" s="75" t="s">
        <v>706</v>
      </c>
      <c r="F134" s="73">
        <v>100</v>
      </c>
      <c r="G134" s="74">
        <v>2275566.21</v>
      </c>
    </row>
    <row r="135" spans="1:7" ht="24">
      <c r="A135" s="75" t="s">
        <v>209</v>
      </c>
      <c r="B135" s="79" t="s">
        <v>191</v>
      </c>
      <c r="C135" s="72" t="s">
        <v>151</v>
      </c>
      <c r="D135" s="72" t="s">
        <v>177</v>
      </c>
      <c r="E135" s="75" t="s">
        <v>706</v>
      </c>
      <c r="F135" s="73">
        <v>200</v>
      </c>
      <c r="G135" s="109">
        <v>0</v>
      </c>
    </row>
    <row r="136" spans="1:7" ht="96">
      <c r="A136" s="71" t="s">
        <v>275</v>
      </c>
      <c r="B136" s="79" t="s">
        <v>191</v>
      </c>
      <c r="C136" s="72" t="s">
        <v>151</v>
      </c>
      <c r="D136" s="72" t="s">
        <v>177</v>
      </c>
      <c r="E136" s="75" t="s">
        <v>707</v>
      </c>
      <c r="F136" s="73"/>
      <c r="G136" s="74">
        <f>G137+G140+G143</f>
        <v>9394441.6199999992</v>
      </c>
    </row>
    <row r="137" spans="1:7" ht="72">
      <c r="A137" s="71" t="s">
        <v>708</v>
      </c>
      <c r="B137" s="79" t="s">
        <v>191</v>
      </c>
      <c r="C137" s="72" t="s">
        <v>151</v>
      </c>
      <c r="D137" s="72" t="s">
        <v>177</v>
      </c>
      <c r="E137" s="75" t="s">
        <v>709</v>
      </c>
      <c r="F137" s="73"/>
      <c r="G137" s="74">
        <f t="shared" ref="G137:G138" si="5">G138</f>
        <v>103680</v>
      </c>
    </row>
    <row r="138" spans="1:7" ht="48">
      <c r="A138" s="75" t="s">
        <v>276</v>
      </c>
      <c r="B138" s="79" t="s">
        <v>191</v>
      </c>
      <c r="C138" s="72" t="s">
        <v>151</v>
      </c>
      <c r="D138" s="72" t="s">
        <v>177</v>
      </c>
      <c r="E138" s="75" t="s">
        <v>710</v>
      </c>
      <c r="F138" s="73"/>
      <c r="G138" s="74">
        <f t="shared" si="5"/>
        <v>103680</v>
      </c>
    </row>
    <row r="139" spans="1:7" ht="24">
      <c r="A139" s="75" t="s">
        <v>209</v>
      </c>
      <c r="B139" s="79" t="s">
        <v>191</v>
      </c>
      <c r="C139" s="72" t="s">
        <v>151</v>
      </c>
      <c r="D139" s="72" t="s">
        <v>177</v>
      </c>
      <c r="E139" s="75" t="s">
        <v>710</v>
      </c>
      <c r="F139" s="73">
        <v>200</v>
      </c>
      <c r="G139" s="74">
        <v>103680</v>
      </c>
    </row>
    <row r="140" spans="1:7" ht="48">
      <c r="A140" s="71" t="s">
        <v>711</v>
      </c>
      <c r="B140" s="79" t="s">
        <v>191</v>
      </c>
      <c r="C140" s="72" t="s">
        <v>151</v>
      </c>
      <c r="D140" s="72" t="s">
        <v>177</v>
      </c>
      <c r="E140" s="75" t="s">
        <v>712</v>
      </c>
      <c r="F140" s="73"/>
      <c r="G140" s="74">
        <f>G141</f>
        <v>0</v>
      </c>
    </row>
    <row r="141" spans="1:7" ht="48">
      <c r="A141" s="71" t="s">
        <v>276</v>
      </c>
      <c r="B141" s="79" t="s">
        <v>191</v>
      </c>
      <c r="C141" s="72" t="s">
        <v>151</v>
      </c>
      <c r="D141" s="72" t="s">
        <v>177</v>
      </c>
      <c r="E141" s="75" t="s">
        <v>713</v>
      </c>
      <c r="F141" s="73"/>
      <c r="G141" s="74">
        <f>G142</f>
        <v>0</v>
      </c>
    </row>
    <row r="142" spans="1:7" ht="24">
      <c r="A142" s="71" t="s">
        <v>209</v>
      </c>
      <c r="B142" s="79" t="s">
        <v>191</v>
      </c>
      <c r="C142" s="72" t="s">
        <v>151</v>
      </c>
      <c r="D142" s="72" t="s">
        <v>177</v>
      </c>
      <c r="E142" s="75" t="s">
        <v>713</v>
      </c>
      <c r="F142" s="73">
        <v>200</v>
      </c>
      <c r="G142" s="74">
        <v>0</v>
      </c>
    </row>
    <row r="143" spans="1:7" ht="36">
      <c r="A143" s="71" t="s">
        <v>714</v>
      </c>
      <c r="B143" s="79" t="s">
        <v>191</v>
      </c>
      <c r="C143" s="72" t="s">
        <v>151</v>
      </c>
      <c r="D143" s="72" t="s">
        <v>177</v>
      </c>
      <c r="E143" s="75" t="s">
        <v>715</v>
      </c>
      <c r="F143" s="73"/>
      <c r="G143" s="74">
        <f>G144</f>
        <v>9290761.6199999992</v>
      </c>
    </row>
    <row r="144" spans="1:7" ht="36">
      <c r="A144" s="71" t="s">
        <v>716</v>
      </c>
      <c r="B144" s="79" t="s">
        <v>191</v>
      </c>
      <c r="C144" s="72" t="s">
        <v>151</v>
      </c>
      <c r="D144" s="72" t="s">
        <v>177</v>
      </c>
      <c r="E144" s="75" t="s">
        <v>717</v>
      </c>
      <c r="F144" s="73"/>
      <c r="G144" s="74">
        <f>G146+G145</f>
        <v>9290761.6199999992</v>
      </c>
    </row>
    <row r="145" spans="1:7" ht="24">
      <c r="A145" s="75" t="s">
        <v>209</v>
      </c>
      <c r="B145" s="79" t="s">
        <v>191</v>
      </c>
      <c r="C145" s="72" t="s">
        <v>151</v>
      </c>
      <c r="D145" s="72" t="s">
        <v>177</v>
      </c>
      <c r="E145" s="75" t="s">
        <v>717</v>
      </c>
      <c r="F145" s="73">
        <v>200</v>
      </c>
      <c r="G145" s="74">
        <v>194192.6</v>
      </c>
    </row>
    <row r="146" spans="1:7" ht="24">
      <c r="A146" s="71" t="s">
        <v>237</v>
      </c>
      <c r="B146" s="79" t="s">
        <v>191</v>
      </c>
      <c r="C146" s="72" t="s">
        <v>151</v>
      </c>
      <c r="D146" s="72" t="s">
        <v>177</v>
      </c>
      <c r="E146" s="75" t="s">
        <v>717</v>
      </c>
      <c r="F146" s="73">
        <v>400</v>
      </c>
      <c r="G146" s="74">
        <v>9096569.0199999996</v>
      </c>
    </row>
    <row r="147" spans="1:7" ht="24">
      <c r="A147" s="67" t="s">
        <v>161</v>
      </c>
      <c r="B147" s="69" t="s">
        <v>191</v>
      </c>
      <c r="C147" s="69" t="s">
        <v>151</v>
      </c>
      <c r="D147" s="69" t="s">
        <v>183</v>
      </c>
      <c r="E147" s="65"/>
      <c r="F147" s="64"/>
      <c r="G147" s="70">
        <f>G148</f>
        <v>6200</v>
      </c>
    </row>
    <row r="148" spans="1:7" ht="36">
      <c r="A148" s="71" t="s">
        <v>214</v>
      </c>
      <c r="B148" s="79" t="s">
        <v>191</v>
      </c>
      <c r="C148" s="72" t="s">
        <v>151</v>
      </c>
      <c r="D148" s="72" t="s">
        <v>183</v>
      </c>
      <c r="E148" s="75" t="s">
        <v>649</v>
      </c>
      <c r="F148" s="73"/>
      <c r="G148" s="74">
        <f>G149</f>
        <v>6200</v>
      </c>
    </row>
    <row r="149" spans="1:7" ht="60">
      <c r="A149" s="71" t="s">
        <v>277</v>
      </c>
      <c r="B149" s="79" t="s">
        <v>191</v>
      </c>
      <c r="C149" s="72" t="s">
        <v>151</v>
      </c>
      <c r="D149" s="72" t="s">
        <v>183</v>
      </c>
      <c r="E149" s="75" t="s">
        <v>685</v>
      </c>
      <c r="F149" s="73"/>
      <c r="G149" s="74">
        <f>G150</f>
        <v>6200</v>
      </c>
    </row>
    <row r="150" spans="1:7" ht="36">
      <c r="A150" s="78" t="s">
        <v>278</v>
      </c>
      <c r="B150" s="79" t="s">
        <v>191</v>
      </c>
      <c r="C150" s="72" t="s">
        <v>151</v>
      </c>
      <c r="D150" s="72" t="s">
        <v>183</v>
      </c>
      <c r="E150" s="105" t="s">
        <v>718</v>
      </c>
      <c r="F150" s="73"/>
      <c r="G150" s="74">
        <f>G151</f>
        <v>6200</v>
      </c>
    </row>
    <row r="151" spans="1:7" ht="36">
      <c r="A151" s="78" t="s">
        <v>279</v>
      </c>
      <c r="B151" s="79" t="s">
        <v>191</v>
      </c>
      <c r="C151" s="72" t="s">
        <v>151</v>
      </c>
      <c r="D151" s="72" t="s">
        <v>183</v>
      </c>
      <c r="E151" s="75" t="s">
        <v>719</v>
      </c>
      <c r="F151" s="73"/>
      <c r="G151" s="74">
        <f>G152+G153</f>
        <v>6200</v>
      </c>
    </row>
    <row r="152" spans="1:7" ht="24">
      <c r="A152" s="75" t="s">
        <v>209</v>
      </c>
      <c r="B152" s="79" t="s">
        <v>191</v>
      </c>
      <c r="C152" s="72" t="s">
        <v>151</v>
      </c>
      <c r="D152" s="72" t="s">
        <v>183</v>
      </c>
      <c r="E152" s="75" t="s">
        <v>719</v>
      </c>
      <c r="F152" s="73">
        <v>200</v>
      </c>
      <c r="G152" s="109">
        <v>6200</v>
      </c>
    </row>
    <row r="153" spans="1:7">
      <c r="A153" s="75" t="s">
        <v>255</v>
      </c>
      <c r="B153" s="79" t="s">
        <v>191</v>
      </c>
      <c r="C153" s="72" t="s">
        <v>151</v>
      </c>
      <c r="D153" s="72" t="s">
        <v>183</v>
      </c>
      <c r="E153" s="75" t="s">
        <v>719</v>
      </c>
      <c r="F153" s="73">
        <v>300</v>
      </c>
      <c r="G153" s="109">
        <v>0</v>
      </c>
    </row>
    <row r="154" spans="1:7">
      <c r="A154" s="67" t="s">
        <v>162</v>
      </c>
      <c r="B154" s="94" t="s">
        <v>191</v>
      </c>
      <c r="C154" s="69" t="s">
        <v>153</v>
      </c>
      <c r="D154" s="69" t="s">
        <v>270</v>
      </c>
      <c r="E154" s="65"/>
      <c r="F154" s="64"/>
      <c r="G154" s="70">
        <f>G155+G161+G200</f>
        <v>34856806.060000002</v>
      </c>
    </row>
    <row r="155" spans="1:7">
      <c r="A155" s="67" t="s">
        <v>163</v>
      </c>
      <c r="B155" s="94" t="s">
        <v>191</v>
      </c>
      <c r="C155" s="69" t="s">
        <v>153</v>
      </c>
      <c r="D155" s="69" t="s">
        <v>164</v>
      </c>
      <c r="E155" s="65"/>
      <c r="F155" s="64"/>
      <c r="G155" s="70">
        <f t="shared" ref="G155:G156" si="6">G156</f>
        <v>2000000</v>
      </c>
    </row>
    <row r="156" spans="1:7" ht="48">
      <c r="A156" s="75" t="s">
        <v>247</v>
      </c>
      <c r="B156" s="79" t="s">
        <v>191</v>
      </c>
      <c r="C156" s="72" t="s">
        <v>153</v>
      </c>
      <c r="D156" s="72" t="s">
        <v>164</v>
      </c>
      <c r="E156" s="75" t="s">
        <v>681</v>
      </c>
      <c r="F156" s="73"/>
      <c r="G156" s="74">
        <f t="shared" si="6"/>
        <v>2000000</v>
      </c>
    </row>
    <row r="157" spans="1:7" ht="24">
      <c r="A157" s="71" t="s">
        <v>280</v>
      </c>
      <c r="B157" s="79" t="s">
        <v>191</v>
      </c>
      <c r="C157" s="72" t="s">
        <v>153</v>
      </c>
      <c r="D157" s="72" t="s">
        <v>164</v>
      </c>
      <c r="E157" s="75" t="s">
        <v>720</v>
      </c>
      <c r="F157" s="73"/>
      <c r="G157" s="74">
        <f>G159</f>
        <v>2000000</v>
      </c>
    </row>
    <row r="158" spans="1:7" ht="84">
      <c r="A158" s="116" t="s">
        <v>281</v>
      </c>
      <c r="B158" s="79" t="s">
        <v>191</v>
      </c>
      <c r="C158" s="72" t="s">
        <v>153</v>
      </c>
      <c r="D158" s="72" t="s">
        <v>164</v>
      </c>
      <c r="E158" s="75" t="s">
        <v>721</v>
      </c>
      <c r="F158" s="73"/>
      <c r="G158" s="74">
        <f t="shared" ref="G158:G159" si="7">G159</f>
        <v>2000000</v>
      </c>
    </row>
    <row r="159" spans="1:7" ht="24">
      <c r="A159" s="71" t="s">
        <v>282</v>
      </c>
      <c r="B159" s="79" t="s">
        <v>191</v>
      </c>
      <c r="C159" s="72" t="s">
        <v>153</v>
      </c>
      <c r="D159" s="72" t="s">
        <v>164</v>
      </c>
      <c r="E159" s="75" t="s">
        <v>722</v>
      </c>
      <c r="F159" s="73"/>
      <c r="G159" s="74">
        <f t="shared" si="7"/>
        <v>2000000</v>
      </c>
    </row>
    <row r="160" spans="1:7">
      <c r="A160" s="71" t="s">
        <v>226</v>
      </c>
      <c r="B160" s="79" t="s">
        <v>191</v>
      </c>
      <c r="C160" s="72" t="s">
        <v>153</v>
      </c>
      <c r="D160" s="72" t="s">
        <v>164</v>
      </c>
      <c r="E160" s="75" t="s">
        <v>723</v>
      </c>
      <c r="F160" s="73">
        <v>800</v>
      </c>
      <c r="G160" s="74">
        <v>2000000</v>
      </c>
    </row>
    <row r="161" spans="1:7">
      <c r="A161" s="67" t="s">
        <v>165</v>
      </c>
      <c r="B161" s="94" t="s">
        <v>191</v>
      </c>
      <c r="C161" s="69" t="s">
        <v>153</v>
      </c>
      <c r="D161" s="69" t="s">
        <v>166</v>
      </c>
      <c r="E161" s="65"/>
      <c r="F161" s="64"/>
      <c r="G161" s="70">
        <f t="shared" ref="G161:G162" si="8">G162</f>
        <v>32529306.060000002</v>
      </c>
    </row>
    <row r="162" spans="1:7" ht="48">
      <c r="A162" s="75" t="s">
        <v>283</v>
      </c>
      <c r="B162" s="79" t="s">
        <v>191</v>
      </c>
      <c r="C162" s="72" t="s">
        <v>153</v>
      </c>
      <c r="D162" s="72" t="s">
        <v>166</v>
      </c>
      <c r="E162" s="75" t="s">
        <v>681</v>
      </c>
      <c r="F162" s="73"/>
      <c r="G162" s="74">
        <f t="shared" si="8"/>
        <v>32529306.060000002</v>
      </c>
    </row>
    <row r="163" spans="1:7" ht="24">
      <c r="A163" s="75" t="s">
        <v>284</v>
      </c>
      <c r="B163" s="79" t="s">
        <v>191</v>
      </c>
      <c r="C163" s="72" t="s">
        <v>153</v>
      </c>
      <c r="D163" s="72" t="s">
        <v>166</v>
      </c>
      <c r="E163" s="75" t="s">
        <v>724</v>
      </c>
      <c r="F163" s="73"/>
      <c r="G163" s="74">
        <f>G164+G169</f>
        <v>32529306.060000002</v>
      </c>
    </row>
    <row r="164" spans="1:7" ht="60">
      <c r="A164" s="116" t="s">
        <v>286</v>
      </c>
      <c r="B164" s="79" t="s">
        <v>191</v>
      </c>
      <c r="C164" s="72" t="s">
        <v>153</v>
      </c>
      <c r="D164" s="72" t="s">
        <v>166</v>
      </c>
      <c r="E164" s="75" t="s">
        <v>725</v>
      </c>
      <c r="F164" s="73"/>
      <c r="G164" s="74">
        <f>G167+G165</f>
        <v>16239366.060000001</v>
      </c>
    </row>
    <row r="165" spans="1:7" ht="24">
      <c r="A165" s="116" t="s">
        <v>726</v>
      </c>
      <c r="B165" s="79" t="s">
        <v>191</v>
      </c>
      <c r="C165" s="72" t="s">
        <v>153</v>
      </c>
      <c r="D165" s="72" t="s">
        <v>166</v>
      </c>
      <c r="E165" s="75" t="s">
        <v>727</v>
      </c>
      <c r="F165" s="73"/>
      <c r="G165" s="74">
        <f>G166</f>
        <v>5301360.0999999996</v>
      </c>
    </row>
    <row r="166" spans="1:7" ht="24">
      <c r="A166" s="71" t="s">
        <v>237</v>
      </c>
      <c r="B166" s="79" t="s">
        <v>191</v>
      </c>
      <c r="C166" s="72" t="s">
        <v>153</v>
      </c>
      <c r="D166" s="72" t="s">
        <v>166</v>
      </c>
      <c r="E166" s="75" t="s">
        <v>727</v>
      </c>
      <c r="F166" s="73">
        <v>400</v>
      </c>
      <c r="G166" s="74">
        <v>5301360.0999999996</v>
      </c>
    </row>
    <row r="167" spans="1:7" ht="36">
      <c r="A167" s="71" t="s">
        <v>289</v>
      </c>
      <c r="B167" s="79" t="s">
        <v>191</v>
      </c>
      <c r="C167" s="72" t="s">
        <v>153</v>
      </c>
      <c r="D167" s="72" t="s">
        <v>166</v>
      </c>
      <c r="E167" s="75" t="s">
        <v>728</v>
      </c>
      <c r="F167" s="73"/>
      <c r="G167" s="74">
        <f>G168</f>
        <v>10938005.960000001</v>
      </c>
    </row>
    <row r="168" spans="1:7" ht="24">
      <c r="A168" s="75" t="s">
        <v>209</v>
      </c>
      <c r="B168" s="79" t="s">
        <v>191</v>
      </c>
      <c r="C168" s="72" t="s">
        <v>153</v>
      </c>
      <c r="D168" s="72" t="s">
        <v>166</v>
      </c>
      <c r="E168" s="75" t="s">
        <v>728</v>
      </c>
      <c r="F168" s="73">
        <v>200</v>
      </c>
      <c r="G168" s="109">
        <v>10938005.960000001</v>
      </c>
    </row>
    <row r="169" spans="1:7" ht="72">
      <c r="A169" s="116" t="s">
        <v>290</v>
      </c>
      <c r="B169" s="79" t="s">
        <v>191</v>
      </c>
      <c r="C169" s="72" t="s">
        <v>153</v>
      </c>
      <c r="D169" s="72" t="s">
        <v>166</v>
      </c>
      <c r="E169" s="75" t="s">
        <v>729</v>
      </c>
      <c r="F169" s="73"/>
      <c r="G169" s="109">
        <f>G173+G175+G185+G187+G197+G177+G179+G181+G183+G189+G191+G193+G195+G170</f>
        <v>16289940</v>
      </c>
    </row>
    <row r="170" spans="1:7" ht="48">
      <c r="A170" s="116" t="s">
        <v>288</v>
      </c>
      <c r="B170" s="79" t="s">
        <v>191</v>
      </c>
      <c r="C170" s="72" t="s">
        <v>153</v>
      </c>
      <c r="D170" s="72" t="s">
        <v>166</v>
      </c>
      <c r="E170" s="75" t="s">
        <v>291</v>
      </c>
      <c r="F170" s="73"/>
      <c r="G170" s="109">
        <f>G171+G172</f>
        <v>0</v>
      </c>
    </row>
    <row r="171" spans="1:7" ht="24">
      <c r="A171" s="75" t="s">
        <v>209</v>
      </c>
      <c r="B171" s="79" t="s">
        <v>191</v>
      </c>
      <c r="C171" s="72" t="s">
        <v>153</v>
      </c>
      <c r="D171" s="72" t="s">
        <v>166</v>
      </c>
      <c r="E171" s="75" t="s">
        <v>291</v>
      </c>
      <c r="F171" s="73">
        <v>200</v>
      </c>
      <c r="G171" s="109"/>
    </row>
    <row r="172" spans="1:7" ht="24">
      <c r="A172" s="71" t="s">
        <v>237</v>
      </c>
      <c r="B172" s="79" t="s">
        <v>191</v>
      </c>
      <c r="C172" s="72" t="s">
        <v>153</v>
      </c>
      <c r="D172" s="72" t="s">
        <v>166</v>
      </c>
      <c r="E172" s="75" t="s">
        <v>291</v>
      </c>
      <c r="F172" s="73">
        <v>400</v>
      </c>
      <c r="G172" s="109"/>
    </row>
    <row r="173" spans="1:7" ht="36">
      <c r="A173" s="71" t="s">
        <v>730</v>
      </c>
      <c r="B173" s="79" t="s">
        <v>191</v>
      </c>
      <c r="C173" s="117" t="s">
        <v>153</v>
      </c>
      <c r="D173" s="117" t="s">
        <v>166</v>
      </c>
      <c r="E173" s="118" t="s">
        <v>731</v>
      </c>
      <c r="F173" s="119"/>
      <c r="G173" s="109">
        <f>G174</f>
        <v>1628304</v>
      </c>
    </row>
    <row r="174" spans="1:7" ht="24">
      <c r="A174" s="75" t="s">
        <v>209</v>
      </c>
      <c r="B174" s="79" t="s">
        <v>191</v>
      </c>
      <c r="C174" s="117" t="s">
        <v>153</v>
      </c>
      <c r="D174" s="117" t="s">
        <v>166</v>
      </c>
      <c r="E174" s="118" t="s">
        <v>731</v>
      </c>
      <c r="F174" s="119">
        <v>200</v>
      </c>
      <c r="G174" s="109">
        <v>1628304</v>
      </c>
    </row>
    <row r="175" spans="1:7" ht="48">
      <c r="A175" s="71" t="s">
        <v>732</v>
      </c>
      <c r="B175" s="79" t="s">
        <v>191</v>
      </c>
      <c r="C175" s="117" t="s">
        <v>153</v>
      </c>
      <c r="D175" s="117" t="s">
        <v>166</v>
      </c>
      <c r="E175" s="118" t="s">
        <v>733</v>
      </c>
      <c r="F175" s="119"/>
      <c r="G175" s="109">
        <f>G176</f>
        <v>803070</v>
      </c>
    </row>
    <row r="176" spans="1:7" ht="24">
      <c r="A176" s="75" t="s">
        <v>209</v>
      </c>
      <c r="B176" s="79" t="s">
        <v>191</v>
      </c>
      <c r="C176" s="117" t="s">
        <v>153</v>
      </c>
      <c r="D176" s="117" t="s">
        <v>166</v>
      </c>
      <c r="E176" s="118" t="s">
        <v>733</v>
      </c>
      <c r="F176" s="119">
        <v>200</v>
      </c>
      <c r="G176" s="109">
        <v>803070</v>
      </c>
    </row>
    <row r="177" spans="1:7" ht="36">
      <c r="A177" s="71" t="s">
        <v>734</v>
      </c>
      <c r="B177" s="79" t="s">
        <v>191</v>
      </c>
      <c r="C177" s="117" t="s">
        <v>153</v>
      </c>
      <c r="D177" s="117" t="s">
        <v>166</v>
      </c>
      <c r="E177" s="118" t="s">
        <v>735</v>
      </c>
      <c r="F177" s="119"/>
      <c r="G177" s="109">
        <f>G178</f>
        <v>2400000</v>
      </c>
    </row>
    <row r="178" spans="1:7" ht="24">
      <c r="A178" s="75" t="s">
        <v>209</v>
      </c>
      <c r="B178" s="79" t="s">
        <v>191</v>
      </c>
      <c r="C178" s="117" t="s">
        <v>153</v>
      </c>
      <c r="D178" s="117" t="s">
        <v>166</v>
      </c>
      <c r="E178" s="118" t="s">
        <v>735</v>
      </c>
      <c r="F178" s="119">
        <v>200</v>
      </c>
      <c r="G178" s="109">
        <v>2400000</v>
      </c>
    </row>
    <row r="179" spans="1:7" ht="36">
      <c r="A179" s="71" t="s">
        <v>736</v>
      </c>
      <c r="B179" s="79" t="s">
        <v>191</v>
      </c>
      <c r="C179" s="117" t="s">
        <v>153</v>
      </c>
      <c r="D179" s="117" t="s">
        <v>166</v>
      </c>
      <c r="E179" s="118" t="s">
        <v>737</v>
      </c>
      <c r="F179" s="119"/>
      <c r="G179" s="109">
        <f>G180</f>
        <v>937638</v>
      </c>
    </row>
    <row r="180" spans="1:7" ht="24">
      <c r="A180" s="75" t="s">
        <v>209</v>
      </c>
      <c r="B180" s="79" t="s">
        <v>191</v>
      </c>
      <c r="C180" s="117" t="s">
        <v>153</v>
      </c>
      <c r="D180" s="117" t="s">
        <v>166</v>
      </c>
      <c r="E180" s="118" t="s">
        <v>737</v>
      </c>
      <c r="F180" s="119">
        <v>200</v>
      </c>
      <c r="G180" s="109">
        <v>937638</v>
      </c>
    </row>
    <row r="181" spans="1:7" ht="36">
      <c r="A181" s="71" t="s">
        <v>738</v>
      </c>
      <c r="B181" s="79" t="s">
        <v>191</v>
      </c>
      <c r="C181" s="117" t="s">
        <v>153</v>
      </c>
      <c r="D181" s="117" t="s">
        <v>166</v>
      </c>
      <c r="E181" s="118" t="s">
        <v>739</v>
      </c>
      <c r="F181" s="119"/>
      <c r="G181" s="109">
        <f>G182</f>
        <v>2400000</v>
      </c>
    </row>
    <row r="182" spans="1:7" ht="24">
      <c r="A182" s="75" t="s">
        <v>209</v>
      </c>
      <c r="B182" s="79" t="s">
        <v>191</v>
      </c>
      <c r="C182" s="117" t="s">
        <v>153</v>
      </c>
      <c r="D182" s="117" t="s">
        <v>166</v>
      </c>
      <c r="E182" s="118" t="s">
        <v>739</v>
      </c>
      <c r="F182" s="119">
        <v>200</v>
      </c>
      <c r="G182" s="109">
        <v>2400000</v>
      </c>
    </row>
    <row r="183" spans="1:7" ht="48">
      <c r="A183" s="71" t="s">
        <v>740</v>
      </c>
      <c r="B183" s="79" t="s">
        <v>191</v>
      </c>
      <c r="C183" s="117" t="s">
        <v>153</v>
      </c>
      <c r="D183" s="117" t="s">
        <v>166</v>
      </c>
      <c r="E183" s="118" t="s">
        <v>741</v>
      </c>
      <c r="F183" s="119"/>
      <c r="G183" s="109">
        <f>G184</f>
        <v>1471902</v>
      </c>
    </row>
    <row r="184" spans="1:7" ht="24">
      <c r="A184" s="75" t="s">
        <v>209</v>
      </c>
      <c r="B184" s="79" t="s">
        <v>191</v>
      </c>
      <c r="C184" s="117" t="s">
        <v>153</v>
      </c>
      <c r="D184" s="117" t="s">
        <v>166</v>
      </c>
      <c r="E184" s="118" t="s">
        <v>741</v>
      </c>
      <c r="F184" s="119">
        <v>200</v>
      </c>
      <c r="G184" s="109">
        <v>1471902</v>
      </c>
    </row>
    <row r="185" spans="1:7" ht="36">
      <c r="A185" s="71" t="s">
        <v>742</v>
      </c>
      <c r="B185" s="79" t="s">
        <v>191</v>
      </c>
      <c r="C185" s="117" t="s">
        <v>153</v>
      </c>
      <c r="D185" s="117" t="s">
        <v>166</v>
      </c>
      <c r="E185" s="118" t="s">
        <v>743</v>
      </c>
      <c r="F185" s="119"/>
      <c r="G185" s="109">
        <f>G186</f>
        <v>1085536</v>
      </c>
    </row>
    <row r="186" spans="1:7" ht="24">
      <c r="A186" s="75" t="s">
        <v>209</v>
      </c>
      <c r="B186" s="79" t="s">
        <v>191</v>
      </c>
      <c r="C186" s="117" t="s">
        <v>153</v>
      </c>
      <c r="D186" s="117" t="s">
        <v>166</v>
      </c>
      <c r="E186" s="118" t="s">
        <v>743</v>
      </c>
      <c r="F186" s="119">
        <v>200</v>
      </c>
      <c r="G186" s="109">
        <v>1085536</v>
      </c>
    </row>
    <row r="187" spans="1:7" ht="48">
      <c r="A187" s="71" t="s">
        <v>744</v>
      </c>
      <c r="B187" s="79" t="s">
        <v>191</v>
      </c>
      <c r="C187" s="117" t="s">
        <v>153</v>
      </c>
      <c r="D187" s="117" t="s">
        <v>166</v>
      </c>
      <c r="E187" s="118" t="s">
        <v>745</v>
      </c>
      <c r="F187" s="119"/>
      <c r="G187" s="109">
        <f>G188</f>
        <v>535380</v>
      </c>
    </row>
    <row r="188" spans="1:7" ht="24">
      <c r="A188" s="75" t="s">
        <v>209</v>
      </c>
      <c r="B188" s="79" t="s">
        <v>191</v>
      </c>
      <c r="C188" s="117" t="s">
        <v>153</v>
      </c>
      <c r="D188" s="117" t="s">
        <v>166</v>
      </c>
      <c r="E188" s="118" t="s">
        <v>745</v>
      </c>
      <c r="F188" s="119">
        <v>200</v>
      </c>
      <c r="G188" s="109">
        <v>535380</v>
      </c>
    </row>
    <row r="189" spans="1:7" ht="48">
      <c r="A189" s="71" t="s">
        <v>746</v>
      </c>
      <c r="B189" s="79" t="s">
        <v>191</v>
      </c>
      <c r="C189" s="117" t="s">
        <v>153</v>
      </c>
      <c r="D189" s="117" t="s">
        <v>166</v>
      </c>
      <c r="E189" s="118" t="s">
        <v>747</v>
      </c>
      <c r="F189" s="119"/>
      <c r="G189" s="109">
        <f>G190</f>
        <v>1785520</v>
      </c>
    </row>
    <row r="190" spans="1:7" ht="24">
      <c r="A190" s="75" t="s">
        <v>209</v>
      </c>
      <c r="B190" s="79" t="s">
        <v>191</v>
      </c>
      <c r="C190" s="117" t="s">
        <v>153</v>
      </c>
      <c r="D190" s="117" t="s">
        <v>166</v>
      </c>
      <c r="E190" s="118" t="s">
        <v>747</v>
      </c>
      <c r="F190" s="119">
        <v>200</v>
      </c>
      <c r="G190" s="109">
        <v>1785520</v>
      </c>
    </row>
    <row r="191" spans="1:7" ht="48">
      <c r="A191" s="71" t="s">
        <v>748</v>
      </c>
      <c r="B191" s="79" t="s">
        <v>191</v>
      </c>
      <c r="C191" s="117" t="s">
        <v>153</v>
      </c>
      <c r="D191" s="117" t="s">
        <v>166</v>
      </c>
      <c r="E191" s="118" t="s">
        <v>749</v>
      </c>
      <c r="F191" s="119"/>
      <c r="G191" s="109">
        <f>G192</f>
        <v>625092</v>
      </c>
    </row>
    <row r="192" spans="1:7" ht="24">
      <c r="A192" s="75" t="s">
        <v>209</v>
      </c>
      <c r="B192" s="79" t="s">
        <v>191</v>
      </c>
      <c r="C192" s="117" t="s">
        <v>153</v>
      </c>
      <c r="D192" s="117" t="s">
        <v>166</v>
      </c>
      <c r="E192" s="118" t="s">
        <v>749</v>
      </c>
      <c r="F192" s="119">
        <v>200</v>
      </c>
      <c r="G192" s="109">
        <v>625092</v>
      </c>
    </row>
    <row r="193" spans="1:7" ht="48">
      <c r="A193" s="71" t="s">
        <v>750</v>
      </c>
      <c r="B193" s="79" t="s">
        <v>191</v>
      </c>
      <c r="C193" s="117" t="s">
        <v>153</v>
      </c>
      <c r="D193" s="117" t="s">
        <v>166</v>
      </c>
      <c r="E193" s="118" t="s">
        <v>751</v>
      </c>
      <c r="F193" s="119"/>
      <c r="G193" s="109">
        <f>G194</f>
        <v>1636230</v>
      </c>
    </row>
    <row r="194" spans="1:7" ht="24">
      <c r="A194" s="75" t="s">
        <v>209</v>
      </c>
      <c r="B194" s="79" t="s">
        <v>191</v>
      </c>
      <c r="C194" s="117" t="s">
        <v>153</v>
      </c>
      <c r="D194" s="117" t="s">
        <v>166</v>
      </c>
      <c r="E194" s="118" t="s">
        <v>751</v>
      </c>
      <c r="F194" s="119">
        <v>200</v>
      </c>
      <c r="G194" s="109">
        <v>1636230</v>
      </c>
    </row>
    <row r="195" spans="1:7" ht="48">
      <c r="A195" s="71" t="s">
        <v>752</v>
      </c>
      <c r="B195" s="79" t="s">
        <v>191</v>
      </c>
      <c r="C195" s="117" t="s">
        <v>153</v>
      </c>
      <c r="D195" s="117" t="s">
        <v>166</v>
      </c>
      <c r="E195" s="118" t="s">
        <v>753</v>
      </c>
      <c r="F195" s="119"/>
      <c r="G195" s="109">
        <f>G196</f>
        <v>981268</v>
      </c>
    </row>
    <row r="196" spans="1:7" ht="24">
      <c r="A196" s="75" t="s">
        <v>209</v>
      </c>
      <c r="B196" s="79" t="s">
        <v>191</v>
      </c>
      <c r="C196" s="117" t="s">
        <v>153</v>
      </c>
      <c r="D196" s="117" t="s">
        <v>166</v>
      </c>
      <c r="E196" s="118" t="s">
        <v>753</v>
      </c>
      <c r="F196" s="119">
        <v>200</v>
      </c>
      <c r="G196" s="109">
        <v>981268</v>
      </c>
    </row>
    <row r="197" spans="1:7" ht="48">
      <c r="A197" s="86" t="s">
        <v>288</v>
      </c>
      <c r="B197" s="79" t="s">
        <v>191</v>
      </c>
      <c r="C197" s="72" t="s">
        <v>153</v>
      </c>
      <c r="D197" s="72" t="s">
        <v>166</v>
      </c>
      <c r="E197" s="75" t="s">
        <v>292</v>
      </c>
      <c r="F197" s="73"/>
      <c r="G197" s="74">
        <f>G199+G198</f>
        <v>0</v>
      </c>
    </row>
    <row r="198" spans="1:7" ht="24">
      <c r="A198" s="75" t="s">
        <v>209</v>
      </c>
      <c r="B198" s="79" t="s">
        <v>191</v>
      </c>
      <c r="C198" s="72" t="s">
        <v>153</v>
      </c>
      <c r="D198" s="72" t="s">
        <v>166</v>
      </c>
      <c r="E198" s="75" t="s">
        <v>292</v>
      </c>
      <c r="F198" s="73">
        <v>200</v>
      </c>
      <c r="G198" s="109">
        <v>0</v>
      </c>
    </row>
    <row r="199" spans="1:7" ht="24">
      <c r="A199" s="71" t="s">
        <v>237</v>
      </c>
      <c r="B199" s="79" t="s">
        <v>191</v>
      </c>
      <c r="C199" s="72" t="s">
        <v>153</v>
      </c>
      <c r="D199" s="72" t="s">
        <v>166</v>
      </c>
      <c r="E199" s="75" t="s">
        <v>292</v>
      </c>
      <c r="F199" s="73">
        <v>400</v>
      </c>
      <c r="G199" s="109">
        <v>0</v>
      </c>
    </row>
    <row r="200" spans="1:7">
      <c r="A200" s="67" t="s">
        <v>167</v>
      </c>
      <c r="B200" s="94" t="s">
        <v>191</v>
      </c>
      <c r="C200" s="69" t="s">
        <v>153</v>
      </c>
      <c r="D200" s="69" t="s">
        <v>168</v>
      </c>
      <c r="E200" s="65"/>
      <c r="F200" s="73"/>
      <c r="G200" s="109">
        <f>G201+G210</f>
        <v>327500</v>
      </c>
    </row>
    <row r="201" spans="1:7" ht="36">
      <c r="A201" s="77" t="s">
        <v>298</v>
      </c>
      <c r="B201" s="79" t="s">
        <v>191</v>
      </c>
      <c r="C201" s="72" t="s">
        <v>153</v>
      </c>
      <c r="D201" s="112">
        <v>12</v>
      </c>
      <c r="E201" s="106" t="s">
        <v>754</v>
      </c>
      <c r="F201" s="73"/>
      <c r="G201" s="109">
        <f>G202+G208</f>
        <v>300000</v>
      </c>
    </row>
    <row r="202" spans="1:7" ht="72">
      <c r="A202" s="71" t="s">
        <v>299</v>
      </c>
      <c r="B202" s="79" t="s">
        <v>191</v>
      </c>
      <c r="C202" s="72" t="s">
        <v>153</v>
      </c>
      <c r="D202" s="112">
        <v>12</v>
      </c>
      <c r="E202" s="75" t="s">
        <v>755</v>
      </c>
      <c r="F202" s="73"/>
      <c r="G202" s="109">
        <f>G203</f>
        <v>0</v>
      </c>
    </row>
    <row r="203" spans="1:7" ht="60">
      <c r="A203" s="120" t="s">
        <v>756</v>
      </c>
      <c r="B203" s="79" t="s">
        <v>191</v>
      </c>
      <c r="C203" s="72" t="s">
        <v>153</v>
      </c>
      <c r="D203" s="112">
        <v>12</v>
      </c>
      <c r="E203" s="106" t="s">
        <v>757</v>
      </c>
      <c r="F203" s="73"/>
      <c r="G203" s="109">
        <f>G204+G206</f>
        <v>0</v>
      </c>
    </row>
    <row r="204" spans="1:7" ht="48">
      <c r="A204" s="114" t="s">
        <v>758</v>
      </c>
      <c r="B204" s="79" t="s">
        <v>191</v>
      </c>
      <c r="C204" s="72" t="s">
        <v>153</v>
      </c>
      <c r="D204" s="112">
        <v>12</v>
      </c>
      <c r="E204" s="106" t="s">
        <v>342</v>
      </c>
      <c r="F204" s="73"/>
      <c r="G204" s="109">
        <f>G205</f>
        <v>0</v>
      </c>
    </row>
    <row r="205" spans="1:7" ht="24">
      <c r="A205" s="75" t="s">
        <v>209</v>
      </c>
      <c r="B205" s="79" t="s">
        <v>191</v>
      </c>
      <c r="C205" s="72" t="s">
        <v>153</v>
      </c>
      <c r="D205" s="112">
        <v>12</v>
      </c>
      <c r="E205" s="106" t="s">
        <v>342</v>
      </c>
      <c r="F205" s="73">
        <v>200</v>
      </c>
      <c r="G205" s="109">
        <v>0</v>
      </c>
    </row>
    <row r="206" spans="1:7" ht="48">
      <c r="A206" s="114" t="s">
        <v>759</v>
      </c>
      <c r="B206" s="79" t="s">
        <v>191</v>
      </c>
      <c r="C206" s="72" t="s">
        <v>153</v>
      </c>
      <c r="D206" s="112">
        <v>12</v>
      </c>
      <c r="E206" s="75" t="s">
        <v>343</v>
      </c>
      <c r="F206" s="73"/>
      <c r="G206" s="109">
        <f>G207</f>
        <v>0</v>
      </c>
    </row>
    <row r="207" spans="1:7" ht="24">
      <c r="A207" s="75" t="s">
        <v>209</v>
      </c>
      <c r="B207" s="79" t="s">
        <v>191</v>
      </c>
      <c r="C207" s="72" t="s">
        <v>153</v>
      </c>
      <c r="D207" s="112">
        <v>12</v>
      </c>
      <c r="E207" s="75" t="s">
        <v>343</v>
      </c>
      <c r="F207" s="73">
        <v>200</v>
      </c>
      <c r="G207" s="109">
        <v>0</v>
      </c>
    </row>
    <row r="208" spans="1:7" ht="36">
      <c r="A208" s="75" t="s">
        <v>760</v>
      </c>
      <c r="B208" s="79" t="s">
        <v>191</v>
      </c>
      <c r="C208" s="72" t="s">
        <v>153</v>
      </c>
      <c r="D208" s="112">
        <v>12</v>
      </c>
      <c r="E208" s="75" t="s">
        <v>761</v>
      </c>
      <c r="F208" s="73"/>
      <c r="G208" s="109">
        <f>G209</f>
        <v>300000</v>
      </c>
    </row>
    <row r="209" spans="1:7" ht="24">
      <c r="A209" s="75" t="s">
        <v>209</v>
      </c>
      <c r="B209" s="79" t="s">
        <v>191</v>
      </c>
      <c r="C209" s="72" t="s">
        <v>153</v>
      </c>
      <c r="D209" s="112">
        <v>12</v>
      </c>
      <c r="E209" s="75" t="s">
        <v>761</v>
      </c>
      <c r="F209" s="73">
        <v>200</v>
      </c>
      <c r="G209" s="109">
        <v>300000</v>
      </c>
    </row>
    <row r="210" spans="1:7" ht="36">
      <c r="A210" s="71" t="s">
        <v>293</v>
      </c>
      <c r="B210" s="79" t="s">
        <v>191</v>
      </c>
      <c r="C210" s="117" t="s">
        <v>153</v>
      </c>
      <c r="D210" s="121">
        <v>12</v>
      </c>
      <c r="E210" s="118" t="s">
        <v>762</v>
      </c>
      <c r="F210" s="119"/>
      <c r="G210" s="122">
        <f>G211</f>
        <v>27500</v>
      </c>
    </row>
    <row r="211" spans="1:7" ht="48">
      <c r="A211" s="71" t="s">
        <v>294</v>
      </c>
      <c r="B211" s="79" t="s">
        <v>191</v>
      </c>
      <c r="C211" s="117" t="s">
        <v>153</v>
      </c>
      <c r="D211" s="121">
        <v>12</v>
      </c>
      <c r="E211" s="118" t="s">
        <v>295</v>
      </c>
      <c r="F211" s="119"/>
      <c r="G211" s="122">
        <f>G212</f>
        <v>27500</v>
      </c>
    </row>
    <row r="212" spans="1:7" ht="60">
      <c r="A212" s="71" t="s">
        <v>296</v>
      </c>
      <c r="B212" s="79" t="s">
        <v>191</v>
      </c>
      <c r="C212" s="117" t="s">
        <v>153</v>
      </c>
      <c r="D212" s="121">
        <v>12</v>
      </c>
      <c r="E212" s="118" t="s">
        <v>763</v>
      </c>
      <c r="F212" s="119"/>
      <c r="G212" s="122">
        <f>G213</f>
        <v>27500</v>
      </c>
    </row>
    <row r="213" spans="1:7" ht="36">
      <c r="A213" s="71" t="s">
        <v>297</v>
      </c>
      <c r="B213" s="79" t="s">
        <v>191</v>
      </c>
      <c r="C213" s="117" t="s">
        <v>153</v>
      </c>
      <c r="D213" s="121">
        <v>12</v>
      </c>
      <c r="E213" s="118" t="s">
        <v>764</v>
      </c>
      <c r="F213" s="119"/>
      <c r="G213" s="122">
        <f>G214</f>
        <v>27500</v>
      </c>
    </row>
    <row r="214" spans="1:7" ht="24">
      <c r="A214" s="75" t="s">
        <v>209</v>
      </c>
      <c r="B214" s="79" t="s">
        <v>191</v>
      </c>
      <c r="C214" s="117" t="s">
        <v>153</v>
      </c>
      <c r="D214" s="121">
        <v>12</v>
      </c>
      <c r="E214" s="118" t="s">
        <v>764</v>
      </c>
      <c r="F214" s="119">
        <v>200</v>
      </c>
      <c r="G214" s="122">
        <v>27500</v>
      </c>
    </row>
    <row r="215" spans="1:7">
      <c r="A215" s="65" t="s">
        <v>169</v>
      </c>
      <c r="B215" s="94" t="s">
        <v>191</v>
      </c>
      <c r="C215" s="123" t="s">
        <v>154</v>
      </c>
      <c r="D215" s="123"/>
      <c r="E215" s="65"/>
      <c r="F215" s="64"/>
      <c r="G215" s="70">
        <f>G216</f>
        <v>20854134.57</v>
      </c>
    </row>
    <row r="216" spans="1:7">
      <c r="A216" s="65" t="s">
        <v>300</v>
      </c>
      <c r="B216" s="94" t="s">
        <v>191</v>
      </c>
      <c r="C216" s="123" t="s">
        <v>154</v>
      </c>
      <c r="D216" s="123" t="s">
        <v>149</v>
      </c>
      <c r="E216" s="65"/>
      <c r="F216" s="64"/>
      <c r="G216" s="70">
        <f>+G217</f>
        <v>20854134.57</v>
      </c>
    </row>
    <row r="217" spans="1:7" ht="36">
      <c r="A217" s="77" t="s">
        <v>302</v>
      </c>
      <c r="B217" s="79" t="s">
        <v>191</v>
      </c>
      <c r="C217" s="110" t="s">
        <v>154</v>
      </c>
      <c r="D217" s="110" t="s">
        <v>149</v>
      </c>
      <c r="E217" s="124" t="s">
        <v>765</v>
      </c>
      <c r="F217" s="73"/>
      <c r="G217" s="74">
        <f>G218</f>
        <v>20854134.57</v>
      </c>
    </row>
    <row r="218" spans="1:7" ht="60">
      <c r="A218" s="71" t="s">
        <v>303</v>
      </c>
      <c r="B218" s="79" t="s">
        <v>191</v>
      </c>
      <c r="C218" s="110" t="s">
        <v>154</v>
      </c>
      <c r="D218" s="110" t="s">
        <v>149</v>
      </c>
      <c r="E218" s="124" t="s">
        <v>766</v>
      </c>
      <c r="F218" s="73"/>
      <c r="G218" s="74">
        <f>G226+G219</f>
        <v>20854134.57</v>
      </c>
    </row>
    <row r="219" spans="1:7" ht="36">
      <c r="A219" s="75" t="s">
        <v>240</v>
      </c>
      <c r="B219" s="79" t="s">
        <v>191</v>
      </c>
      <c r="C219" s="110" t="s">
        <v>154</v>
      </c>
      <c r="D219" s="110" t="s">
        <v>149</v>
      </c>
      <c r="E219" s="124" t="s">
        <v>767</v>
      </c>
      <c r="F219" s="73"/>
      <c r="G219" s="74">
        <f>G224+G222+G220</f>
        <v>19812644.129999999</v>
      </c>
    </row>
    <row r="220" spans="1:7" ht="24">
      <c r="A220" s="71" t="s">
        <v>768</v>
      </c>
      <c r="B220" s="79" t="s">
        <v>191</v>
      </c>
      <c r="C220" s="110" t="s">
        <v>154</v>
      </c>
      <c r="D220" s="110" t="s">
        <v>149</v>
      </c>
      <c r="E220" s="124" t="s">
        <v>769</v>
      </c>
      <c r="F220" s="73"/>
      <c r="G220" s="74">
        <f>G221</f>
        <v>18422808</v>
      </c>
    </row>
    <row r="221" spans="1:7" ht="24">
      <c r="A221" s="71" t="s">
        <v>237</v>
      </c>
      <c r="B221" s="79" t="s">
        <v>191</v>
      </c>
      <c r="C221" s="110" t="s">
        <v>154</v>
      </c>
      <c r="D221" s="110" t="s">
        <v>149</v>
      </c>
      <c r="E221" s="124" t="s">
        <v>769</v>
      </c>
      <c r="F221" s="73">
        <v>400</v>
      </c>
      <c r="G221" s="74">
        <v>18422808</v>
      </c>
    </row>
    <row r="222" spans="1:7" ht="36">
      <c r="A222" s="71" t="s">
        <v>770</v>
      </c>
      <c r="B222" s="79" t="s">
        <v>191</v>
      </c>
      <c r="C222" s="110" t="s">
        <v>154</v>
      </c>
      <c r="D222" s="110" t="s">
        <v>149</v>
      </c>
      <c r="E222" s="124" t="s">
        <v>771</v>
      </c>
      <c r="F222" s="73"/>
      <c r="G222" s="74">
        <f>G223</f>
        <v>969621</v>
      </c>
    </row>
    <row r="223" spans="1:7" ht="24">
      <c r="A223" s="71" t="s">
        <v>237</v>
      </c>
      <c r="B223" s="79" t="s">
        <v>191</v>
      </c>
      <c r="C223" s="110" t="s">
        <v>154</v>
      </c>
      <c r="D223" s="110" t="s">
        <v>149</v>
      </c>
      <c r="E223" s="124" t="s">
        <v>771</v>
      </c>
      <c r="F223" s="73">
        <v>400</v>
      </c>
      <c r="G223" s="74">
        <v>969621</v>
      </c>
    </row>
    <row r="224" spans="1:7" ht="36">
      <c r="A224" s="71" t="s">
        <v>301</v>
      </c>
      <c r="B224" s="79" t="s">
        <v>191</v>
      </c>
      <c r="C224" s="110" t="s">
        <v>154</v>
      </c>
      <c r="D224" s="110" t="s">
        <v>149</v>
      </c>
      <c r="E224" s="124" t="s">
        <v>772</v>
      </c>
      <c r="F224" s="73"/>
      <c r="G224" s="74">
        <f>G225</f>
        <v>420215.13</v>
      </c>
    </row>
    <row r="225" spans="1:7" ht="24">
      <c r="A225" s="71" t="s">
        <v>237</v>
      </c>
      <c r="B225" s="79" t="s">
        <v>191</v>
      </c>
      <c r="C225" s="110" t="s">
        <v>154</v>
      </c>
      <c r="D225" s="110" t="s">
        <v>149</v>
      </c>
      <c r="E225" s="124" t="s">
        <v>772</v>
      </c>
      <c r="F225" s="73">
        <v>400</v>
      </c>
      <c r="G225" s="74">
        <v>420215.13</v>
      </c>
    </row>
    <row r="226" spans="1:7" ht="24">
      <c r="A226" s="116" t="s">
        <v>304</v>
      </c>
      <c r="B226" s="79" t="s">
        <v>191</v>
      </c>
      <c r="C226" s="110" t="s">
        <v>154</v>
      </c>
      <c r="D226" s="110" t="s">
        <v>149</v>
      </c>
      <c r="E226" s="75" t="s">
        <v>773</v>
      </c>
      <c r="F226" s="73"/>
      <c r="G226" s="74">
        <f t="shared" ref="G226" si="9">G227</f>
        <v>1041490.44</v>
      </c>
    </row>
    <row r="227" spans="1:7">
      <c r="A227" s="71" t="s">
        <v>305</v>
      </c>
      <c r="B227" s="79" t="s">
        <v>191</v>
      </c>
      <c r="C227" s="110" t="s">
        <v>154</v>
      </c>
      <c r="D227" s="110" t="s">
        <v>149</v>
      </c>
      <c r="E227" s="75" t="s">
        <v>774</v>
      </c>
      <c r="F227" s="73"/>
      <c r="G227" s="74">
        <f>G228+G229</f>
        <v>1041490.44</v>
      </c>
    </row>
    <row r="228" spans="1:7" ht="24">
      <c r="A228" s="75" t="s">
        <v>209</v>
      </c>
      <c r="B228" s="79" t="s">
        <v>191</v>
      </c>
      <c r="C228" s="110" t="s">
        <v>154</v>
      </c>
      <c r="D228" s="110" t="s">
        <v>149</v>
      </c>
      <c r="E228" s="75" t="s">
        <v>774</v>
      </c>
      <c r="F228" s="73">
        <v>200</v>
      </c>
      <c r="G228" s="74">
        <v>541490.43999999994</v>
      </c>
    </row>
    <row r="229" spans="1:7">
      <c r="A229" s="71" t="s">
        <v>226</v>
      </c>
      <c r="B229" s="79" t="s">
        <v>191</v>
      </c>
      <c r="C229" s="110" t="s">
        <v>154</v>
      </c>
      <c r="D229" s="110" t="s">
        <v>149</v>
      </c>
      <c r="E229" s="75" t="s">
        <v>774</v>
      </c>
      <c r="F229" s="73">
        <v>800</v>
      </c>
      <c r="G229" s="74">
        <v>500000</v>
      </c>
    </row>
    <row r="230" spans="1:7">
      <c r="A230" s="67" t="s">
        <v>306</v>
      </c>
      <c r="B230" s="94" t="s">
        <v>191</v>
      </c>
      <c r="C230" s="123" t="s">
        <v>170</v>
      </c>
      <c r="D230" s="123" t="s">
        <v>270</v>
      </c>
      <c r="E230" s="125"/>
      <c r="F230" s="64"/>
      <c r="G230" s="70">
        <f>G231</f>
        <v>0</v>
      </c>
    </row>
    <row r="231" spans="1:7">
      <c r="A231" s="67" t="s">
        <v>171</v>
      </c>
      <c r="B231" s="69" t="s">
        <v>191</v>
      </c>
      <c r="C231" s="69" t="s">
        <v>170</v>
      </c>
      <c r="D231" s="69" t="s">
        <v>147</v>
      </c>
      <c r="E231" s="125"/>
      <c r="F231" s="64"/>
      <c r="G231" s="70">
        <f>+G232</f>
        <v>0</v>
      </c>
    </row>
    <row r="232" spans="1:7" ht="24">
      <c r="A232" s="71" t="s">
        <v>307</v>
      </c>
      <c r="B232" s="69" t="s">
        <v>191</v>
      </c>
      <c r="C232" s="72" t="s">
        <v>170</v>
      </c>
      <c r="D232" s="72" t="s">
        <v>147</v>
      </c>
      <c r="E232" s="106" t="s">
        <v>151</v>
      </c>
      <c r="F232" s="64"/>
      <c r="G232" s="74">
        <f>G233</f>
        <v>0</v>
      </c>
    </row>
    <row r="233" spans="1:7" ht="36">
      <c r="A233" s="71" t="s">
        <v>308</v>
      </c>
      <c r="B233" s="72" t="s">
        <v>191</v>
      </c>
      <c r="C233" s="72" t="s">
        <v>170</v>
      </c>
      <c r="D233" s="72" t="s">
        <v>147</v>
      </c>
      <c r="E233" s="106" t="s">
        <v>396</v>
      </c>
      <c r="F233" s="64"/>
      <c r="G233" s="74">
        <f>G234</f>
        <v>0</v>
      </c>
    </row>
    <row r="234" spans="1:7" ht="24">
      <c r="A234" s="71" t="s">
        <v>775</v>
      </c>
      <c r="B234" s="72" t="s">
        <v>191</v>
      </c>
      <c r="C234" s="72" t="s">
        <v>170</v>
      </c>
      <c r="D234" s="72" t="s">
        <v>147</v>
      </c>
      <c r="E234" s="75" t="s">
        <v>401</v>
      </c>
      <c r="F234" s="64"/>
      <c r="G234" s="74">
        <f>G235</f>
        <v>0</v>
      </c>
    </row>
    <row r="235" spans="1:7" ht="36">
      <c r="A235" s="71" t="s">
        <v>301</v>
      </c>
      <c r="B235" s="72" t="s">
        <v>191</v>
      </c>
      <c r="C235" s="110" t="s">
        <v>170</v>
      </c>
      <c r="D235" s="110" t="s">
        <v>147</v>
      </c>
      <c r="E235" s="124" t="s">
        <v>776</v>
      </c>
      <c r="F235" s="73"/>
      <c r="G235" s="74">
        <f>G236</f>
        <v>0</v>
      </c>
    </row>
    <row r="236" spans="1:7" ht="24">
      <c r="A236" s="71" t="s">
        <v>237</v>
      </c>
      <c r="B236" s="72" t="s">
        <v>191</v>
      </c>
      <c r="C236" s="110" t="s">
        <v>170</v>
      </c>
      <c r="D236" s="110" t="s">
        <v>147</v>
      </c>
      <c r="E236" s="124" t="s">
        <v>776</v>
      </c>
      <c r="F236" s="73">
        <v>400</v>
      </c>
      <c r="G236" s="74">
        <v>0</v>
      </c>
    </row>
    <row r="237" spans="1:7">
      <c r="A237" s="95" t="s">
        <v>175</v>
      </c>
      <c r="B237" s="94" t="s">
        <v>191</v>
      </c>
      <c r="C237" s="69" t="s">
        <v>166</v>
      </c>
      <c r="D237" s="69" t="s">
        <v>270</v>
      </c>
      <c r="E237" s="65"/>
      <c r="F237" s="64"/>
      <c r="G237" s="70">
        <f>G238</f>
        <v>1547320.92</v>
      </c>
    </row>
    <row r="238" spans="1:7">
      <c r="A238" s="95" t="s">
        <v>176</v>
      </c>
      <c r="B238" s="94" t="s">
        <v>191</v>
      </c>
      <c r="C238" s="69" t="s">
        <v>166</v>
      </c>
      <c r="D238" s="69" t="s">
        <v>170</v>
      </c>
      <c r="E238" s="65"/>
      <c r="F238" s="64"/>
      <c r="G238" s="70">
        <f>G239</f>
        <v>1547320.92</v>
      </c>
    </row>
    <row r="239" spans="1:7" ht="24">
      <c r="A239" s="71" t="s">
        <v>228</v>
      </c>
      <c r="B239" s="79" t="s">
        <v>191</v>
      </c>
      <c r="C239" s="72" t="s">
        <v>166</v>
      </c>
      <c r="D239" s="72" t="s">
        <v>170</v>
      </c>
      <c r="E239" s="75" t="s">
        <v>662</v>
      </c>
      <c r="F239" s="73"/>
      <c r="G239" s="74">
        <f>G240</f>
        <v>1547320.92</v>
      </c>
    </row>
    <row r="240" spans="1:7" ht="36">
      <c r="A240" s="75" t="s">
        <v>312</v>
      </c>
      <c r="B240" s="79" t="s">
        <v>191</v>
      </c>
      <c r="C240" s="72" t="s">
        <v>166</v>
      </c>
      <c r="D240" s="72" t="s">
        <v>170</v>
      </c>
      <c r="E240" s="75" t="s">
        <v>663</v>
      </c>
      <c r="F240" s="73"/>
      <c r="G240" s="74">
        <f>G241</f>
        <v>1547320.92</v>
      </c>
    </row>
    <row r="241" spans="1:7" ht="36">
      <c r="A241" s="75" t="s">
        <v>777</v>
      </c>
      <c r="B241" s="79" t="s">
        <v>191</v>
      </c>
      <c r="C241" s="72" t="s">
        <v>166</v>
      </c>
      <c r="D241" s="72" t="s">
        <v>170</v>
      </c>
      <c r="E241" s="75" t="s">
        <v>778</v>
      </c>
      <c r="F241" s="73"/>
      <c r="G241" s="74">
        <f>G242</f>
        <v>1547320.92</v>
      </c>
    </row>
    <row r="242" spans="1:7" ht="24">
      <c r="A242" s="75" t="s">
        <v>209</v>
      </c>
      <c r="B242" s="79" t="s">
        <v>191</v>
      </c>
      <c r="C242" s="72" t="s">
        <v>166</v>
      </c>
      <c r="D242" s="72" t="s">
        <v>170</v>
      </c>
      <c r="E242" s="75" t="s">
        <v>778</v>
      </c>
      <c r="F242" s="73">
        <v>200</v>
      </c>
      <c r="G242" s="74">
        <v>1547320.92</v>
      </c>
    </row>
    <row r="243" spans="1:7">
      <c r="A243" s="67" t="s">
        <v>313</v>
      </c>
      <c r="B243" s="94" t="s">
        <v>191</v>
      </c>
      <c r="C243" s="66">
        <v>10</v>
      </c>
      <c r="D243" s="69" t="s">
        <v>270</v>
      </c>
      <c r="E243" s="65"/>
      <c r="F243" s="64"/>
      <c r="G243" s="70">
        <f>G244+G251+G260</f>
        <v>17550229.41</v>
      </c>
    </row>
    <row r="244" spans="1:7">
      <c r="A244" s="67" t="s">
        <v>178</v>
      </c>
      <c r="B244" s="94" t="s">
        <v>191</v>
      </c>
      <c r="C244" s="66">
        <v>10</v>
      </c>
      <c r="D244" s="69" t="s">
        <v>147</v>
      </c>
      <c r="E244" s="65"/>
      <c r="F244" s="64"/>
      <c r="G244" s="70">
        <f>G245</f>
        <v>1380819.87</v>
      </c>
    </row>
    <row r="245" spans="1:7" ht="36">
      <c r="A245" s="71" t="s">
        <v>314</v>
      </c>
      <c r="B245" s="79" t="s">
        <v>191</v>
      </c>
      <c r="C245" s="112">
        <v>10</v>
      </c>
      <c r="D245" s="72" t="s">
        <v>147</v>
      </c>
      <c r="E245" s="106" t="s">
        <v>631</v>
      </c>
      <c r="F245" s="73"/>
      <c r="G245" s="74">
        <f>G246</f>
        <v>1380819.87</v>
      </c>
    </row>
    <row r="246" spans="1:7" ht="48">
      <c r="A246" s="71" t="s">
        <v>315</v>
      </c>
      <c r="B246" s="79" t="s">
        <v>191</v>
      </c>
      <c r="C246" s="112">
        <v>10</v>
      </c>
      <c r="D246" s="72" t="s">
        <v>147</v>
      </c>
      <c r="E246" s="75" t="s">
        <v>633</v>
      </c>
      <c r="F246" s="73"/>
      <c r="G246" s="74">
        <f>G247</f>
        <v>1380819.87</v>
      </c>
    </row>
    <row r="247" spans="1:7" ht="36">
      <c r="A247" s="71" t="s">
        <v>316</v>
      </c>
      <c r="B247" s="79" t="s">
        <v>191</v>
      </c>
      <c r="C247" s="112">
        <v>10</v>
      </c>
      <c r="D247" s="72" t="s">
        <v>147</v>
      </c>
      <c r="E247" s="75" t="s">
        <v>779</v>
      </c>
      <c r="F247" s="73"/>
      <c r="G247" s="74">
        <f>G248</f>
        <v>1380819.87</v>
      </c>
    </row>
    <row r="248" spans="1:7" ht="24">
      <c r="A248" s="71" t="s">
        <v>317</v>
      </c>
      <c r="B248" s="79" t="s">
        <v>191</v>
      </c>
      <c r="C248" s="112">
        <v>10</v>
      </c>
      <c r="D248" s="72" t="s">
        <v>147</v>
      </c>
      <c r="E248" s="75" t="s">
        <v>780</v>
      </c>
      <c r="F248" s="73"/>
      <c r="G248" s="74">
        <f>G249</f>
        <v>1380819.87</v>
      </c>
    </row>
    <row r="249" spans="1:7">
      <c r="A249" s="75" t="s">
        <v>255</v>
      </c>
      <c r="B249" s="79" t="s">
        <v>191</v>
      </c>
      <c r="C249" s="112">
        <v>10</v>
      </c>
      <c r="D249" s="110" t="s">
        <v>147</v>
      </c>
      <c r="E249" s="75" t="s">
        <v>780</v>
      </c>
      <c r="F249" s="111" t="s">
        <v>318</v>
      </c>
      <c r="G249" s="109">
        <v>1380819.87</v>
      </c>
    </row>
    <row r="250" spans="1:7">
      <c r="A250" s="67" t="s">
        <v>180</v>
      </c>
      <c r="B250" s="94" t="s">
        <v>191</v>
      </c>
      <c r="C250" s="66">
        <v>10</v>
      </c>
      <c r="D250" s="69" t="s">
        <v>153</v>
      </c>
      <c r="E250" s="65"/>
      <c r="F250" s="126"/>
      <c r="G250" s="127">
        <f>G251</f>
        <v>14785441.09</v>
      </c>
    </row>
    <row r="251" spans="1:7" ht="36">
      <c r="A251" s="71" t="s">
        <v>196</v>
      </c>
      <c r="B251" s="79" t="s">
        <v>191</v>
      </c>
      <c r="C251" s="112">
        <v>10</v>
      </c>
      <c r="D251" s="72" t="s">
        <v>153</v>
      </c>
      <c r="E251" s="106" t="s">
        <v>631</v>
      </c>
      <c r="F251" s="73"/>
      <c r="G251" s="74">
        <f>G256+G252</f>
        <v>14785441.09</v>
      </c>
    </row>
    <row r="252" spans="1:7" ht="48">
      <c r="A252" s="71" t="s">
        <v>315</v>
      </c>
      <c r="B252" s="79" t="s">
        <v>191</v>
      </c>
      <c r="C252" s="117" t="s">
        <v>177</v>
      </c>
      <c r="D252" s="117" t="s">
        <v>153</v>
      </c>
      <c r="E252" s="75" t="s">
        <v>633</v>
      </c>
      <c r="F252" s="73"/>
      <c r="G252" s="74">
        <f>G253</f>
        <v>11097264</v>
      </c>
    </row>
    <row r="253" spans="1:7" ht="36">
      <c r="A253" s="128" t="s">
        <v>198</v>
      </c>
      <c r="B253" s="79" t="s">
        <v>191</v>
      </c>
      <c r="C253" s="117" t="s">
        <v>177</v>
      </c>
      <c r="D253" s="117" t="s">
        <v>153</v>
      </c>
      <c r="E253" s="129" t="s">
        <v>634</v>
      </c>
      <c r="F253" s="119"/>
      <c r="G253" s="109">
        <f>G254</f>
        <v>11097264</v>
      </c>
    </row>
    <row r="254" spans="1:7" ht="48">
      <c r="A254" s="128" t="s">
        <v>199</v>
      </c>
      <c r="B254" s="79" t="s">
        <v>191</v>
      </c>
      <c r="C254" s="117" t="s">
        <v>177</v>
      </c>
      <c r="D254" s="117" t="s">
        <v>153</v>
      </c>
      <c r="E254" s="118" t="s">
        <v>635</v>
      </c>
      <c r="F254" s="119"/>
      <c r="G254" s="109">
        <f>G255</f>
        <v>11097264</v>
      </c>
    </row>
    <row r="255" spans="1:7" ht="24">
      <c r="A255" s="128" t="s">
        <v>237</v>
      </c>
      <c r="B255" s="79" t="s">
        <v>191</v>
      </c>
      <c r="C255" s="117" t="s">
        <v>177</v>
      </c>
      <c r="D255" s="117" t="s">
        <v>153</v>
      </c>
      <c r="E255" s="118" t="s">
        <v>635</v>
      </c>
      <c r="F255" s="119">
        <v>400</v>
      </c>
      <c r="G255" s="109">
        <v>11097264</v>
      </c>
    </row>
    <row r="256" spans="1:7" ht="60">
      <c r="A256" s="71" t="s">
        <v>319</v>
      </c>
      <c r="B256" s="79" t="s">
        <v>191</v>
      </c>
      <c r="C256" s="112">
        <v>10</v>
      </c>
      <c r="D256" s="72" t="s">
        <v>153</v>
      </c>
      <c r="E256" s="105" t="s">
        <v>781</v>
      </c>
      <c r="F256" s="73"/>
      <c r="G256" s="74">
        <f>G257</f>
        <v>3688177.09</v>
      </c>
    </row>
    <row r="257" spans="1:7" ht="60">
      <c r="A257" s="71" t="s">
        <v>320</v>
      </c>
      <c r="B257" s="79" t="s">
        <v>191</v>
      </c>
      <c r="C257" s="112">
        <v>10</v>
      </c>
      <c r="D257" s="72" t="s">
        <v>153</v>
      </c>
      <c r="E257" s="105" t="s">
        <v>637</v>
      </c>
      <c r="F257" s="73"/>
      <c r="G257" s="74">
        <f>G258</f>
        <v>3688177.09</v>
      </c>
    </row>
    <row r="258" spans="1:7" ht="36">
      <c r="A258" s="71" t="s">
        <v>321</v>
      </c>
      <c r="B258" s="79" t="s">
        <v>191</v>
      </c>
      <c r="C258" s="112">
        <v>10</v>
      </c>
      <c r="D258" s="72" t="s">
        <v>153</v>
      </c>
      <c r="E258" s="75" t="s">
        <v>782</v>
      </c>
      <c r="F258" s="73"/>
      <c r="G258" s="74">
        <f>G259</f>
        <v>3688177.09</v>
      </c>
    </row>
    <row r="259" spans="1:7">
      <c r="A259" s="71" t="s">
        <v>255</v>
      </c>
      <c r="B259" s="79" t="s">
        <v>191</v>
      </c>
      <c r="C259" s="112">
        <v>10</v>
      </c>
      <c r="D259" s="72" t="s">
        <v>153</v>
      </c>
      <c r="E259" s="75" t="s">
        <v>782</v>
      </c>
      <c r="F259" s="73">
        <v>300</v>
      </c>
      <c r="G259" s="109">
        <v>3688177.09</v>
      </c>
    </row>
    <row r="260" spans="1:7">
      <c r="A260" s="67" t="s">
        <v>181</v>
      </c>
      <c r="B260" s="94" t="s">
        <v>191</v>
      </c>
      <c r="C260" s="66">
        <v>10</v>
      </c>
      <c r="D260" s="69" t="s">
        <v>156</v>
      </c>
      <c r="E260" s="65"/>
      <c r="F260" s="73"/>
      <c r="G260" s="109">
        <f>G261+G266</f>
        <v>1383968.45</v>
      </c>
    </row>
    <row r="261" spans="1:7" ht="48">
      <c r="A261" s="71" t="s">
        <v>358</v>
      </c>
      <c r="B261" s="79" t="s">
        <v>191</v>
      </c>
      <c r="C261" s="72" t="s">
        <v>177</v>
      </c>
      <c r="D261" s="72" t="s">
        <v>156</v>
      </c>
      <c r="E261" s="106" t="s">
        <v>631</v>
      </c>
      <c r="F261" s="73"/>
      <c r="G261" s="109">
        <f t="shared" ref="G261:G264" si="10">G262</f>
        <v>1044300</v>
      </c>
    </row>
    <row r="262" spans="1:7" ht="60">
      <c r="A262" s="71" t="s">
        <v>200</v>
      </c>
      <c r="B262" s="79" t="s">
        <v>191</v>
      </c>
      <c r="C262" s="72" t="s">
        <v>177</v>
      </c>
      <c r="D262" s="72" t="s">
        <v>156</v>
      </c>
      <c r="E262" s="106" t="s">
        <v>636</v>
      </c>
      <c r="F262" s="73"/>
      <c r="G262" s="109">
        <f t="shared" si="10"/>
        <v>1044300</v>
      </c>
    </row>
    <row r="263" spans="1:7" ht="60">
      <c r="A263" s="71" t="s">
        <v>201</v>
      </c>
      <c r="B263" s="79" t="s">
        <v>191</v>
      </c>
      <c r="C263" s="72" t="s">
        <v>177</v>
      </c>
      <c r="D263" s="72" t="s">
        <v>156</v>
      </c>
      <c r="E263" s="106" t="s">
        <v>637</v>
      </c>
      <c r="F263" s="73"/>
      <c r="G263" s="109">
        <f t="shared" si="10"/>
        <v>1044300</v>
      </c>
    </row>
    <row r="264" spans="1:7" ht="36">
      <c r="A264" s="71" t="s">
        <v>202</v>
      </c>
      <c r="B264" s="79" t="s">
        <v>191</v>
      </c>
      <c r="C264" s="72" t="s">
        <v>177</v>
      </c>
      <c r="D264" s="72" t="s">
        <v>156</v>
      </c>
      <c r="E264" s="106" t="s">
        <v>638</v>
      </c>
      <c r="F264" s="73"/>
      <c r="G264" s="109">
        <f t="shared" si="10"/>
        <v>1044300</v>
      </c>
    </row>
    <row r="265" spans="1:7" ht="60">
      <c r="A265" s="75" t="s">
        <v>195</v>
      </c>
      <c r="B265" s="79" t="s">
        <v>191</v>
      </c>
      <c r="C265" s="72" t="s">
        <v>177</v>
      </c>
      <c r="D265" s="72" t="s">
        <v>156</v>
      </c>
      <c r="E265" s="106" t="s">
        <v>638</v>
      </c>
      <c r="F265" s="73">
        <v>100</v>
      </c>
      <c r="G265" s="74">
        <v>1044300</v>
      </c>
    </row>
    <row r="266" spans="1:7" ht="24">
      <c r="A266" s="75" t="s">
        <v>224</v>
      </c>
      <c r="B266" s="79" t="s">
        <v>191</v>
      </c>
      <c r="C266" s="72" t="s">
        <v>177</v>
      </c>
      <c r="D266" s="72" t="s">
        <v>156</v>
      </c>
      <c r="E266" s="106" t="s">
        <v>658</v>
      </c>
      <c r="F266" s="73"/>
      <c r="G266" s="74">
        <f>G267</f>
        <v>339668.45</v>
      </c>
    </row>
    <row r="267" spans="1:7" ht="24">
      <c r="A267" s="75" t="s">
        <v>225</v>
      </c>
      <c r="B267" s="79" t="s">
        <v>191</v>
      </c>
      <c r="C267" s="72" t="s">
        <v>177</v>
      </c>
      <c r="D267" s="72" t="s">
        <v>156</v>
      </c>
      <c r="E267" s="106" t="s">
        <v>659</v>
      </c>
      <c r="F267" s="73"/>
      <c r="G267" s="74">
        <f>G268</f>
        <v>339668.45</v>
      </c>
    </row>
    <row r="268" spans="1:7" ht="24">
      <c r="A268" s="75" t="s">
        <v>194</v>
      </c>
      <c r="B268" s="79" t="s">
        <v>191</v>
      </c>
      <c r="C268" s="72" t="s">
        <v>177</v>
      </c>
      <c r="D268" s="72" t="s">
        <v>156</v>
      </c>
      <c r="E268" s="106" t="s">
        <v>660</v>
      </c>
      <c r="F268" s="73"/>
      <c r="G268" s="74">
        <f>SUM(G269)</f>
        <v>339668.45</v>
      </c>
    </row>
    <row r="269" spans="1:7" ht="60">
      <c r="A269" s="75" t="s">
        <v>195</v>
      </c>
      <c r="B269" s="79" t="s">
        <v>191</v>
      </c>
      <c r="C269" s="72" t="s">
        <v>177</v>
      </c>
      <c r="D269" s="72" t="s">
        <v>156</v>
      </c>
      <c r="E269" s="106" t="s">
        <v>660</v>
      </c>
      <c r="F269" s="73">
        <v>100</v>
      </c>
      <c r="G269" s="74">
        <v>339668.45</v>
      </c>
    </row>
    <row r="270" spans="1:7" ht="24">
      <c r="A270" s="65" t="s">
        <v>942</v>
      </c>
      <c r="B270" s="94" t="s">
        <v>326</v>
      </c>
      <c r="C270" s="69"/>
      <c r="D270" s="69"/>
      <c r="E270" s="130"/>
      <c r="F270" s="64"/>
      <c r="G270" s="70">
        <f>G271+G325+G349+G398+G342+G318</f>
        <v>67315345.50999999</v>
      </c>
    </row>
    <row r="271" spans="1:7">
      <c r="A271" s="67" t="s">
        <v>146</v>
      </c>
      <c r="B271" s="94" t="s">
        <v>326</v>
      </c>
      <c r="C271" s="69" t="s">
        <v>147</v>
      </c>
      <c r="D271" s="66"/>
      <c r="E271" s="130"/>
      <c r="F271" s="64"/>
      <c r="G271" s="70">
        <f>G272+G281+G301</f>
        <v>24822834.699999999</v>
      </c>
    </row>
    <row r="272" spans="1:7" ht="36">
      <c r="A272" s="71" t="s">
        <v>150</v>
      </c>
      <c r="B272" s="79" t="s">
        <v>326</v>
      </c>
      <c r="C272" s="72" t="s">
        <v>147</v>
      </c>
      <c r="D272" s="72" t="s">
        <v>151</v>
      </c>
      <c r="E272" s="75"/>
      <c r="F272" s="73"/>
      <c r="G272" s="74">
        <f>G273+G278</f>
        <v>991027.83</v>
      </c>
    </row>
    <row r="273" spans="1:7" ht="24">
      <c r="A273" s="75" t="s">
        <v>327</v>
      </c>
      <c r="B273" s="79" t="s">
        <v>326</v>
      </c>
      <c r="C273" s="72" t="s">
        <v>147</v>
      </c>
      <c r="D273" s="72" t="s">
        <v>151</v>
      </c>
      <c r="E273" s="106" t="s">
        <v>639</v>
      </c>
      <c r="F273" s="73"/>
      <c r="G273" s="74">
        <f>G274</f>
        <v>79967.12</v>
      </c>
    </row>
    <row r="274" spans="1:7" ht="48">
      <c r="A274" s="75" t="s">
        <v>204</v>
      </c>
      <c r="B274" s="79" t="s">
        <v>326</v>
      </c>
      <c r="C274" s="72" t="s">
        <v>147</v>
      </c>
      <c r="D274" s="72" t="s">
        <v>151</v>
      </c>
      <c r="E274" s="105" t="s">
        <v>640</v>
      </c>
      <c r="F274" s="73"/>
      <c r="G274" s="74">
        <f>G277</f>
        <v>79967.12</v>
      </c>
    </row>
    <row r="275" spans="1:7" ht="48">
      <c r="A275" s="108" t="s">
        <v>208</v>
      </c>
      <c r="B275" s="79" t="s">
        <v>326</v>
      </c>
      <c r="C275" s="72" t="s">
        <v>147</v>
      </c>
      <c r="D275" s="72" t="s">
        <v>151</v>
      </c>
      <c r="E275" s="105" t="s">
        <v>643</v>
      </c>
      <c r="F275" s="73"/>
      <c r="G275" s="74">
        <f t="shared" ref="G275:G276" si="11">G276</f>
        <v>79967.12</v>
      </c>
    </row>
    <row r="276" spans="1:7" ht="24">
      <c r="A276" s="75" t="s">
        <v>206</v>
      </c>
      <c r="B276" s="79" t="s">
        <v>326</v>
      </c>
      <c r="C276" s="72" t="s">
        <v>147</v>
      </c>
      <c r="D276" s="72" t="s">
        <v>151</v>
      </c>
      <c r="E276" s="105" t="s">
        <v>644</v>
      </c>
      <c r="F276" s="73"/>
      <c r="G276" s="74">
        <f t="shared" si="11"/>
        <v>79967.12</v>
      </c>
    </row>
    <row r="277" spans="1:7" ht="24">
      <c r="A277" s="75" t="s">
        <v>209</v>
      </c>
      <c r="B277" s="79" t="s">
        <v>326</v>
      </c>
      <c r="C277" s="72" t="s">
        <v>147</v>
      </c>
      <c r="D277" s="72" t="s">
        <v>151</v>
      </c>
      <c r="E277" s="105" t="s">
        <v>644</v>
      </c>
      <c r="F277" s="73">
        <v>200</v>
      </c>
      <c r="G277" s="74">
        <v>79967.12</v>
      </c>
    </row>
    <row r="278" spans="1:7" ht="24">
      <c r="A278" s="71" t="s">
        <v>328</v>
      </c>
      <c r="B278" s="79" t="s">
        <v>326</v>
      </c>
      <c r="C278" s="72" t="s">
        <v>147</v>
      </c>
      <c r="D278" s="72" t="s">
        <v>151</v>
      </c>
      <c r="E278" s="75" t="s">
        <v>783</v>
      </c>
      <c r="F278" s="73"/>
      <c r="G278" s="74">
        <f t="shared" ref="G278:G279" si="12">G279</f>
        <v>911060.71</v>
      </c>
    </row>
    <row r="279" spans="1:7" ht="24">
      <c r="A279" s="71" t="s">
        <v>194</v>
      </c>
      <c r="B279" s="79" t="s">
        <v>326</v>
      </c>
      <c r="C279" s="72" t="s">
        <v>147</v>
      </c>
      <c r="D279" s="72" t="s">
        <v>151</v>
      </c>
      <c r="E279" s="105" t="s">
        <v>784</v>
      </c>
      <c r="F279" s="73"/>
      <c r="G279" s="74">
        <f t="shared" si="12"/>
        <v>911060.71</v>
      </c>
    </row>
    <row r="280" spans="1:7" ht="60">
      <c r="A280" s="75" t="s">
        <v>195</v>
      </c>
      <c r="B280" s="79" t="s">
        <v>326</v>
      </c>
      <c r="C280" s="72" t="s">
        <v>147</v>
      </c>
      <c r="D280" s="72" t="s">
        <v>151</v>
      </c>
      <c r="E280" s="105" t="s">
        <v>784</v>
      </c>
      <c r="F280" s="73">
        <v>100</v>
      </c>
      <c r="G280" s="74">
        <v>911060.71</v>
      </c>
    </row>
    <row r="281" spans="1:7" ht="36">
      <c r="A281" s="67" t="s">
        <v>155</v>
      </c>
      <c r="B281" s="94" t="s">
        <v>326</v>
      </c>
      <c r="C281" s="69" t="s">
        <v>147</v>
      </c>
      <c r="D281" s="69" t="s">
        <v>156</v>
      </c>
      <c r="E281" s="65"/>
      <c r="F281" s="64"/>
      <c r="G281" s="70">
        <f>G287+G282+G294</f>
        <v>5534700.0499999989</v>
      </c>
    </row>
    <row r="282" spans="1:7" ht="24">
      <c r="A282" s="75" t="s">
        <v>327</v>
      </c>
      <c r="B282" s="79" t="s">
        <v>326</v>
      </c>
      <c r="C282" s="72" t="s">
        <v>147</v>
      </c>
      <c r="D282" s="72" t="s">
        <v>156</v>
      </c>
      <c r="E282" s="106" t="s">
        <v>639</v>
      </c>
      <c r="F282" s="73"/>
      <c r="G282" s="74">
        <f>G283</f>
        <v>694696.43</v>
      </c>
    </row>
    <row r="283" spans="1:7" ht="48">
      <c r="A283" s="75" t="s">
        <v>204</v>
      </c>
      <c r="B283" s="79" t="s">
        <v>326</v>
      </c>
      <c r="C283" s="72" t="s">
        <v>147</v>
      </c>
      <c r="D283" s="72" t="s">
        <v>156</v>
      </c>
      <c r="E283" s="105" t="s">
        <v>640</v>
      </c>
      <c r="F283" s="73"/>
      <c r="G283" s="74">
        <f>G284</f>
        <v>694696.43</v>
      </c>
    </row>
    <row r="284" spans="1:7" ht="48">
      <c r="A284" s="108" t="s">
        <v>208</v>
      </c>
      <c r="B284" s="79" t="s">
        <v>326</v>
      </c>
      <c r="C284" s="72" t="s">
        <v>147</v>
      </c>
      <c r="D284" s="72" t="s">
        <v>156</v>
      </c>
      <c r="E284" s="105" t="s">
        <v>643</v>
      </c>
      <c r="F284" s="73"/>
      <c r="G284" s="74">
        <f>G285</f>
        <v>694696.43</v>
      </c>
    </row>
    <row r="285" spans="1:7" ht="24">
      <c r="A285" s="75" t="s">
        <v>206</v>
      </c>
      <c r="B285" s="79" t="s">
        <v>326</v>
      </c>
      <c r="C285" s="72" t="s">
        <v>147</v>
      </c>
      <c r="D285" s="72" t="s">
        <v>156</v>
      </c>
      <c r="E285" s="105" t="s">
        <v>644</v>
      </c>
      <c r="F285" s="73"/>
      <c r="G285" s="74">
        <f>G286</f>
        <v>694696.43</v>
      </c>
    </row>
    <row r="286" spans="1:7" ht="24">
      <c r="A286" s="75" t="s">
        <v>207</v>
      </c>
      <c r="B286" s="79" t="s">
        <v>326</v>
      </c>
      <c r="C286" s="72" t="s">
        <v>147</v>
      </c>
      <c r="D286" s="72" t="s">
        <v>156</v>
      </c>
      <c r="E286" s="105" t="s">
        <v>644</v>
      </c>
      <c r="F286" s="73">
        <v>200</v>
      </c>
      <c r="G286" s="98">
        <v>694696.43</v>
      </c>
    </row>
    <row r="287" spans="1:7" ht="72">
      <c r="A287" s="71" t="s">
        <v>330</v>
      </c>
      <c r="B287" s="79" t="s">
        <v>326</v>
      </c>
      <c r="C287" s="72" t="s">
        <v>147</v>
      </c>
      <c r="D287" s="72" t="s">
        <v>156</v>
      </c>
      <c r="E287" s="75" t="s">
        <v>785</v>
      </c>
      <c r="F287" s="73"/>
      <c r="G287" s="74">
        <f>G288</f>
        <v>4195357.18</v>
      </c>
    </row>
    <row r="288" spans="1:7" ht="48">
      <c r="A288" s="71" t="s">
        <v>331</v>
      </c>
      <c r="B288" s="79" t="s">
        <v>326</v>
      </c>
      <c r="C288" s="72" t="s">
        <v>147</v>
      </c>
      <c r="D288" s="72" t="s">
        <v>156</v>
      </c>
      <c r="E288" s="75" t="s">
        <v>786</v>
      </c>
      <c r="F288" s="73"/>
      <c r="G288" s="74">
        <f>G289</f>
        <v>4195357.18</v>
      </c>
    </row>
    <row r="289" spans="1:7" ht="36">
      <c r="A289" s="71" t="s">
        <v>332</v>
      </c>
      <c r="B289" s="79" t="s">
        <v>326</v>
      </c>
      <c r="C289" s="72" t="s">
        <v>147</v>
      </c>
      <c r="D289" s="72" t="s">
        <v>156</v>
      </c>
      <c r="E289" s="75" t="s">
        <v>787</v>
      </c>
      <c r="F289" s="73"/>
      <c r="G289" s="74">
        <f>G290</f>
        <v>4195357.18</v>
      </c>
    </row>
    <row r="290" spans="1:7" ht="24">
      <c r="A290" s="71" t="s">
        <v>194</v>
      </c>
      <c r="B290" s="79" t="s">
        <v>326</v>
      </c>
      <c r="C290" s="72" t="s">
        <v>147</v>
      </c>
      <c r="D290" s="72" t="s">
        <v>156</v>
      </c>
      <c r="E290" s="75" t="s">
        <v>788</v>
      </c>
      <c r="F290" s="73"/>
      <c r="G290" s="74">
        <f>G291+G292+G293</f>
        <v>4195357.18</v>
      </c>
    </row>
    <row r="291" spans="1:7" ht="60">
      <c r="A291" s="71" t="s">
        <v>195</v>
      </c>
      <c r="B291" s="79" t="s">
        <v>326</v>
      </c>
      <c r="C291" s="72" t="s">
        <v>147</v>
      </c>
      <c r="D291" s="72" t="s">
        <v>156</v>
      </c>
      <c r="E291" s="75" t="s">
        <v>788</v>
      </c>
      <c r="F291" s="73">
        <v>100</v>
      </c>
      <c r="G291" s="98">
        <v>4096344.34</v>
      </c>
    </row>
    <row r="292" spans="1:7" ht="24">
      <c r="A292" s="75" t="s">
        <v>209</v>
      </c>
      <c r="B292" s="79" t="s">
        <v>326</v>
      </c>
      <c r="C292" s="72" t="s">
        <v>147</v>
      </c>
      <c r="D292" s="72" t="s">
        <v>156</v>
      </c>
      <c r="E292" s="75" t="s">
        <v>788</v>
      </c>
      <c r="F292" s="73">
        <v>200</v>
      </c>
      <c r="G292" s="98">
        <v>97814.84</v>
      </c>
    </row>
    <row r="293" spans="1:7">
      <c r="A293" s="71" t="s">
        <v>226</v>
      </c>
      <c r="B293" s="79" t="s">
        <v>326</v>
      </c>
      <c r="C293" s="72" t="s">
        <v>147</v>
      </c>
      <c r="D293" s="72" t="s">
        <v>156</v>
      </c>
      <c r="E293" s="75" t="s">
        <v>788</v>
      </c>
      <c r="F293" s="73">
        <v>800</v>
      </c>
      <c r="G293" s="98">
        <v>1198</v>
      </c>
    </row>
    <row r="294" spans="1:7" ht="24.75">
      <c r="A294" s="131" t="s">
        <v>789</v>
      </c>
      <c r="B294" s="117" t="s">
        <v>326</v>
      </c>
      <c r="C294" s="117" t="s">
        <v>147</v>
      </c>
      <c r="D294" s="117" t="s">
        <v>156</v>
      </c>
      <c r="E294" s="118" t="s">
        <v>790</v>
      </c>
      <c r="F294" s="103"/>
      <c r="G294" s="98">
        <f>G295+G298</f>
        <v>644646.43999999994</v>
      </c>
    </row>
    <row r="295" spans="1:7" ht="24.75">
      <c r="A295" s="131" t="s">
        <v>791</v>
      </c>
      <c r="B295" s="117" t="s">
        <v>326</v>
      </c>
      <c r="C295" s="117" t="s">
        <v>147</v>
      </c>
      <c r="D295" s="117" t="s">
        <v>156</v>
      </c>
      <c r="E295" s="118" t="s">
        <v>792</v>
      </c>
      <c r="F295" s="103" t="s">
        <v>455</v>
      </c>
      <c r="G295" s="98">
        <f t="shared" ref="G295:G296" si="13">G296</f>
        <v>309946.44</v>
      </c>
    </row>
    <row r="296" spans="1:7" ht="24.75">
      <c r="A296" s="131" t="s">
        <v>194</v>
      </c>
      <c r="B296" s="117" t="s">
        <v>326</v>
      </c>
      <c r="C296" s="117" t="s">
        <v>147</v>
      </c>
      <c r="D296" s="117" t="s">
        <v>156</v>
      </c>
      <c r="E296" s="118" t="s">
        <v>793</v>
      </c>
      <c r="F296" s="103"/>
      <c r="G296" s="98">
        <f t="shared" si="13"/>
        <v>309946.44</v>
      </c>
    </row>
    <row r="297" spans="1:7" ht="60.75">
      <c r="A297" s="131" t="s">
        <v>195</v>
      </c>
      <c r="B297" s="117" t="s">
        <v>326</v>
      </c>
      <c r="C297" s="117" t="s">
        <v>147</v>
      </c>
      <c r="D297" s="117" t="s">
        <v>156</v>
      </c>
      <c r="E297" s="118" t="s">
        <v>793</v>
      </c>
      <c r="F297" s="103" t="s">
        <v>218</v>
      </c>
      <c r="G297" s="98">
        <v>309946.44</v>
      </c>
    </row>
    <row r="298" spans="1:7" ht="24.75">
      <c r="A298" s="131" t="s">
        <v>794</v>
      </c>
      <c r="B298" s="117" t="s">
        <v>326</v>
      </c>
      <c r="C298" s="117" t="s">
        <v>147</v>
      </c>
      <c r="D298" s="117" t="s">
        <v>156</v>
      </c>
      <c r="E298" s="118" t="s">
        <v>795</v>
      </c>
      <c r="F298" s="103"/>
      <c r="G298" s="98">
        <f t="shared" ref="G298:G299" si="14">G299</f>
        <v>334700</v>
      </c>
    </row>
    <row r="299" spans="1:7" ht="24.75">
      <c r="A299" s="131" t="s">
        <v>329</v>
      </c>
      <c r="B299" s="117" t="s">
        <v>326</v>
      </c>
      <c r="C299" s="117" t="s">
        <v>147</v>
      </c>
      <c r="D299" s="117" t="s">
        <v>156</v>
      </c>
      <c r="E299" s="118" t="s">
        <v>796</v>
      </c>
      <c r="F299" s="103"/>
      <c r="G299" s="98">
        <f t="shared" si="14"/>
        <v>334700</v>
      </c>
    </row>
    <row r="300" spans="1:7" ht="60.75">
      <c r="A300" s="131" t="s">
        <v>195</v>
      </c>
      <c r="B300" s="117" t="s">
        <v>326</v>
      </c>
      <c r="C300" s="117" t="s">
        <v>147</v>
      </c>
      <c r="D300" s="117" t="s">
        <v>156</v>
      </c>
      <c r="E300" s="118" t="s">
        <v>796</v>
      </c>
      <c r="F300" s="103" t="s">
        <v>218</v>
      </c>
      <c r="G300" s="98">
        <v>334700</v>
      </c>
    </row>
    <row r="301" spans="1:7">
      <c r="A301" s="67" t="s">
        <v>159</v>
      </c>
      <c r="B301" s="94" t="s">
        <v>326</v>
      </c>
      <c r="C301" s="69" t="s">
        <v>333</v>
      </c>
      <c r="D301" s="69" t="s">
        <v>160</v>
      </c>
      <c r="E301" s="65"/>
      <c r="F301" s="64"/>
      <c r="G301" s="101">
        <f>G302+G307+G314</f>
        <v>18297106.82</v>
      </c>
    </row>
    <row r="302" spans="1:7" ht="24">
      <c r="A302" s="71" t="s">
        <v>307</v>
      </c>
      <c r="B302" s="79" t="s">
        <v>326</v>
      </c>
      <c r="C302" s="72" t="s">
        <v>147</v>
      </c>
      <c r="D302" s="72" t="s">
        <v>160</v>
      </c>
      <c r="E302" s="106" t="s">
        <v>797</v>
      </c>
      <c r="F302" s="73"/>
      <c r="G302" s="98">
        <f>G303</f>
        <v>180015</v>
      </c>
    </row>
    <row r="303" spans="1:7" ht="48">
      <c r="A303" s="71" t="s">
        <v>334</v>
      </c>
      <c r="B303" s="79" t="s">
        <v>326</v>
      </c>
      <c r="C303" s="72" t="s">
        <v>147</v>
      </c>
      <c r="D303" s="72" t="s">
        <v>160</v>
      </c>
      <c r="E303" s="75" t="s">
        <v>798</v>
      </c>
      <c r="F303" s="73"/>
      <c r="G303" s="98">
        <f>G304</f>
        <v>180015</v>
      </c>
    </row>
    <row r="304" spans="1:7" ht="48">
      <c r="A304" s="71" t="s">
        <v>335</v>
      </c>
      <c r="B304" s="79" t="s">
        <v>326</v>
      </c>
      <c r="C304" s="72" t="s">
        <v>147</v>
      </c>
      <c r="D304" s="72" t="s">
        <v>160</v>
      </c>
      <c r="E304" s="75" t="s">
        <v>799</v>
      </c>
      <c r="F304" s="73"/>
      <c r="G304" s="98">
        <f>G305</f>
        <v>180015</v>
      </c>
    </row>
    <row r="305" spans="1:7" ht="36">
      <c r="A305" s="71" t="s">
        <v>800</v>
      </c>
      <c r="B305" s="79" t="s">
        <v>326</v>
      </c>
      <c r="C305" s="72" t="s">
        <v>147</v>
      </c>
      <c r="D305" s="72" t="s">
        <v>160</v>
      </c>
      <c r="E305" s="106" t="s">
        <v>336</v>
      </c>
      <c r="F305" s="73"/>
      <c r="G305" s="98">
        <f>G306</f>
        <v>180015</v>
      </c>
    </row>
    <row r="306" spans="1:7" ht="60">
      <c r="A306" s="71" t="s">
        <v>195</v>
      </c>
      <c r="B306" s="79" t="s">
        <v>326</v>
      </c>
      <c r="C306" s="72" t="s">
        <v>147</v>
      </c>
      <c r="D306" s="72" t="s">
        <v>160</v>
      </c>
      <c r="E306" s="106" t="s">
        <v>336</v>
      </c>
      <c r="F306" s="73">
        <v>100</v>
      </c>
      <c r="G306" s="98">
        <v>180015</v>
      </c>
    </row>
    <row r="307" spans="1:7" ht="72">
      <c r="A307" s="71" t="s">
        <v>330</v>
      </c>
      <c r="B307" s="79" t="s">
        <v>326</v>
      </c>
      <c r="C307" s="72" t="s">
        <v>147</v>
      </c>
      <c r="D307" s="72" t="s">
        <v>160</v>
      </c>
      <c r="E307" s="75" t="s">
        <v>785</v>
      </c>
      <c r="F307" s="73"/>
      <c r="G307" s="98">
        <f>G308</f>
        <v>17116491.82</v>
      </c>
    </row>
    <row r="308" spans="1:7" ht="48">
      <c r="A308" s="71" t="s">
        <v>331</v>
      </c>
      <c r="B308" s="79" t="s">
        <v>326</v>
      </c>
      <c r="C308" s="72" t="s">
        <v>147</v>
      </c>
      <c r="D308" s="72" t="s">
        <v>160</v>
      </c>
      <c r="E308" s="75" t="s">
        <v>786</v>
      </c>
      <c r="F308" s="73"/>
      <c r="G308" s="98">
        <f>G309</f>
        <v>17116491.82</v>
      </c>
    </row>
    <row r="309" spans="1:7" ht="36">
      <c r="A309" s="71" t="s">
        <v>337</v>
      </c>
      <c r="B309" s="79" t="s">
        <v>326</v>
      </c>
      <c r="C309" s="72" t="s">
        <v>147</v>
      </c>
      <c r="D309" s="72" t="s">
        <v>160</v>
      </c>
      <c r="E309" s="75" t="s">
        <v>801</v>
      </c>
      <c r="F309" s="73"/>
      <c r="G309" s="98">
        <f>G310</f>
        <v>17116491.82</v>
      </c>
    </row>
    <row r="310" spans="1:7" ht="24">
      <c r="A310" s="71" t="s">
        <v>274</v>
      </c>
      <c r="B310" s="79" t="s">
        <v>326</v>
      </c>
      <c r="C310" s="72" t="s">
        <v>147</v>
      </c>
      <c r="D310" s="72" t="s">
        <v>160</v>
      </c>
      <c r="E310" s="75" t="s">
        <v>338</v>
      </c>
      <c r="F310" s="73"/>
      <c r="G310" s="98">
        <f>G311+G312+G313</f>
        <v>17116491.82</v>
      </c>
    </row>
    <row r="311" spans="1:7" ht="60">
      <c r="A311" s="71" t="s">
        <v>195</v>
      </c>
      <c r="B311" s="79" t="s">
        <v>326</v>
      </c>
      <c r="C311" s="72" t="s">
        <v>147</v>
      </c>
      <c r="D311" s="72" t="s">
        <v>160</v>
      </c>
      <c r="E311" s="75" t="s">
        <v>338</v>
      </c>
      <c r="F311" s="73">
        <v>100</v>
      </c>
      <c r="G311" s="98">
        <v>14903275.5</v>
      </c>
    </row>
    <row r="312" spans="1:7" ht="24">
      <c r="A312" s="75" t="s">
        <v>209</v>
      </c>
      <c r="B312" s="79" t="s">
        <v>326</v>
      </c>
      <c r="C312" s="72" t="s">
        <v>147</v>
      </c>
      <c r="D312" s="72" t="s">
        <v>160</v>
      </c>
      <c r="E312" s="75" t="s">
        <v>338</v>
      </c>
      <c r="F312" s="73">
        <v>200</v>
      </c>
      <c r="G312" s="98">
        <v>2101952.3199999998</v>
      </c>
    </row>
    <row r="313" spans="1:7">
      <c r="A313" s="71" t="s">
        <v>226</v>
      </c>
      <c r="B313" s="79" t="s">
        <v>326</v>
      </c>
      <c r="C313" s="72" t="s">
        <v>147</v>
      </c>
      <c r="D313" s="72" t="s">
        <v>160</v>
      </c>
      <c r="E313" s="75" t="s">
        <v>338</v>
      </c>
      <c r="F313" s="73">
        <v>800</v>
      </c>
      <c r="G313" s="98">
        <v>111264</v>
      </c>
    </row>
    <row r="314" spans="1:7" ht="24">
      <c r="A314" s="81" t="s">
        <v>256</v>
      </c>
      <c r="B314" s="79" t="s">
        <v>326</v>
      </c>
      <c r="C314" s="82" t="s">
        <v>147</v>
      </c>
      <c r="D314" s="83">
        <v>13</v>
      </c>
      <c r="E314" s="84" t="s">
        <v>688</v>
      </c>
      <c r="F314" s="73"/>
      <c r="G314" s="98">
        <f>G315</f>
        <v>1000600</v>
      </c>
    </row>
    <row r="315" spans="1:7" ht="24">
      <c r="A315" s="81" t="s">
        <v>257</v>
      </c>
      <c r="B315" s="79" t="s">
        <v>326</v>
      </c>
      <c r="C315" s="82" t="s">
        <v>147</v>
      </c>
      <c r="D315" s="83">
        <v>13</v>
      </c>
      <c r="E315" s="84" t="s">
        <v>689</v>
      </c>
      <c r="F315" s="73"/>
      <c r="G315" s="98">
        <f>G316</f>
        <v>1000600</v>
      </c>
    </row>
    <row r="316" spans="1:7">
      <c r="A316" s="71" t="s">
        <v>691</v>
      </c>
      <c r="B316" s="79" t="s">
        <v>326</v>
      </c>
      <c r="C316" s="82" t="s">
        <v>147</v>
      </c>
      <c r="D316" s="83">
        <v>13</v>
      </c>
      <c r="E316" s="84" t="s">
        <v>692</v>
      </c>
      <c r="F316" s="73"/>
      <c r="G316" s="98">
        <f>G317</f>
        <v>1000600</v>
      </c>
    </row>
    <row r="317" spans="1:7">
      <c r="A317" s="71" t="s">
        <v>255</v>
      </c>
      <c r="B317" s="79" t="s">
        <v>326</v>
      </c>
      <c r="C317" s="82" t="s">
        <v>147</v>
      </c>
      <c r="D317" s="83">
        <v>13</v>
      </c>
      <c r="E317" s="84" t="s">
        <v>692</v>
      </c>
      <c r="F317" s="73">
        <v>300</v>
      </c>
      <c r="G317" s="98">
        <v>1000600</v>
      </c>
    </row>
    <row r="318" spans="1:7" ht="24">
      <c r="A318" s="67" t="s">
        <v>269</v>
      </c>
      <c r="B318" s="94" t="s">
        <v>326</v>
      </c>
      <c r="C318" s="69" t="s">
        <v>151</v>
      </c>
      <c r="D318" s="69" t="s">
        <v>270</v>
      </c>
      <c r="E318" s="65"/>
      <c r="F318" s="73"/>
      <c r="G318" s="98">
        <f t="shared" ref="G318:G323" si="15">G319</f>
        <v>0</v>
      </c>
    </row>
    <row r="319" spans="1:7" ht="36">
      <c r="A319" s="115" t="s">
        <v>699</v>
      </c>
      <c r="B319" s="94" t="s">
        <v>326</v>
      </c>
      <c r="C319" s="69" t="s">
        <v>151</v>
      </c>
      <c r="D319" s="69" t="s">
        <v>177</v>
      </c>
      <c r="E319" s="65"/>
      <c r="F319" s="73"/>
      <c r="G319" s="98">
        <f t="shared" si="15"/>
        <v>0</v>
      </c>
    </row>
    <row r="320" spans="1:7" ht="60">
      <c r="A320" s="71" t="s">
        <v>271</v>
      </c>
      <c r="B320" s="79" t="s">
        <v>326</v>
      </c>
      <c r="C320" s="72" t="s">
        <v>151</v>
      </c>
      <c r="D320" s="72" t="s">
        <v>177</v>
      </c>
      <c r="E320" s="75" t="s">
        <v>700</v>
      </c>
      <c r="F320" s="73"/>
      <c r="G320" s="98">
        <f t="shared" si="15"/>
        <v>0</v>
      </c>
    </row>
    <row r="321" spans="1:7" ht="96">
      <c r="A321" s="71" t="s">
        <v>275</v>
      </c>
      <c r="B321" s="79" t="s">
        <v>326</v>
      </c>
      <c r="C321" s="72" t="s">
        <v>151</v>
      </c>
      <c r="D321" s="72" t="s">
        <v>177</v>
      </c>
      <c r="E321" s="75" t="s">
        <v>707</v>
      </c>
      <c r="F321" s="73"/>
      <c r="G321" s="98">
        <f t="shared" si="15"/>
        <v>0</v>
      </c>
    </row>
    <row r="322" spans="1:7" ht="36">
      <c r="A322" s="71" t="s">
        <v>714</v>
      </c>
      <c r="B322" s="79" t="s">
        <v>326</v>
      </c>
      <c r="C322" s="72" t="s">
        <v>151</v>
      </c>
      <c r="D322" s="72" t="s">
        <v>177</v>
      </c>
      <c r="E322" s="75" t="s">
        <v>715</v>
      </c>
      <c r="F322" s="73"/>
      <c r="G322" s="98">
        <f t="shared" si="15"/>
        <v>0</v>
      </c>
    </row>
    <row r="323" spans="1:7" ht="36">
      <c r="A323" s="71" t="s">
        <v>716</v>
      </c>
      <c r="B323" s="79" t="s">
        <v>326</v>
      </c>
      <c r="C323" s="72" t="s">
        <v>151</v>
      </c>
      <c r="D323" s="72" t="s">
        <v>177</v>
      </c>
      <c r="E323" s="75" t="s">
        <v>802</v>
      </c>
      <c r="F323" s="73"/>
      <c r="G323" s="98">
        <f t="shared" si="15"/>
        <v>0</v>
      </c>
    </row>
    <row r="324" spans="1:7">
      <c r="A324" s="71" t="s">
        <v>341</v>
      </c>
      <c r="B324" s="79" t="s">
        <v>326</v>
      </c>
      <c r="C324" s="72" t="s">
        <v>151</v>
      </c>
      <c r="D324" s="72" t="s">
        <v>177</v>
      </c>
      <c r="E324" s="75" t="s">
        <v>802</v>
      </c>
      <c r="F324" s="73">
        <v>500</v>
      </c>
      <c r="G324" s="98">
        <v>0</v>
      </c>
    </row>
    <row r="325" spans="1:7">
      <c r="A325" s="67" t="s">
        <v>162</v>
      </c>
      <c r="B325" s="94" t="s">
        <v>326</v>
      </c>
      <c r="C325" s="69" t="s">
        <v>153</v>
      </c>
      <c r="D325" s="69" t="s">
        <v>270</v>
      </c>
      <c r="E325" s="65"/>
      <c r="F325" s="64"/>
      <c r="G325" s="70">
        <f>G334+G326</f>
        <v>8035621.2000000002</v>
      </c>
    </row>
    <row r="326" spans="1:7">
      <c r="A326" s="67" t="s">
        <v>165</v>
      </c>
      <c r="B326" s="94" t="s">
        <v>326</v>
      </c>
      <c r="C326" s="69" t="s">
        <v>153</v>
      </c>
      <c r="D326" s="69" t="s">
        <v>166</v>
      </c>
      <c r="E326" s="65"/>
      <c r="F326" s="64"/>
      <c r="G326" s="70">
        <f>G327</f>
        <v>3983671.2</v>
      </c>
    </row>
    <row r="327" spans="1:7" ht="48">
      <c r="A327" s="75" t="s">
        <v>283</v>
      </c>
      <c r="B327" s="79" t="s">
        <v>326</v>
      </c>
      <c r="C327" s="72" t="s">
        <v>153</v>
      </c>
      <c r="D327" s="72" t="s">
        <v>166</v>
      </c>
      <c r="E327" s="75" t="s">
        <v>681</v>
      </c>
      <c r="F327" s="73"/>
      <c r="G327" s="74">
        <f>G328</f>
        <v>3983671.2</v>
      </c>
    </row>
    <row r="328" spans="1:7" ht="24">
      <c r="A328" s="75" t="s">
        <v>284</v>
      </c>
      <c r="B328" s="79" t="s">
        <v>326</v>
      </c>
      <c r="C328" s="72" t="s">
        <v>153</v>
      </c>
      <c r="D328" s="72" t="s">
        <v>166</v>
      </c>
      <c r="E328" s="75" t="s">
        <v>285</v>
      </c>
      <c r="F328" s="73"/>
      <c r="G328" s="74">
        <f>G329</f>
        <v>3983671.2</v>
      </c>
    </row>
    <row r="329" spans="1:7" ht="60">
      <c r="A329" s="116" t="s">
        <v>286</v>
      </c>
      <c r="B329" s="79" t="s">
        <v>326</v>
      </c>
      <c r="C329" s="72" t="s">
        <v>153</v>
      </c>
      <c r="D329" s="72" t="s">
        <v>166</v>
      </c>
      <c r="E329" s="75" t="s">
        <v>287</v>
      </c>
      <c r="F329" s="73"/>
      <c r="G329" s="74">
        <f>G332+G330</f>
        <v>3983671.2</v>
      </c>
    </row>
    <row r="330" spans="1:7" ht="48">
      <c r="A330" s="116" t="s">
        <v>803</v>
      </c>
      <c r="B330" s="79" t="s">
        <v>326</v>
      </c>
      <c r="C330" s="72" t="s">
        <v>153</v>
      </c>
      <c r="D330" s="72" t="s">
        <v>166</v>
      </c>
      <c r="E330" s="75" t="s">
        <v>804</v>
      </c>
      <c r="F330" s="73"/>
      <c r="G330" s="74">
        <f>G331</f>
        <v>1499937.12</v>
      </c>
    </row>
    <row r="331" spans="1:7">
      <c r="A331" s="71" t="s">
        <v>341</v>
      </c>
      <c r="B331" s="79" t="s">
        <v>326</v>
      </c>
      <c r="C331" s="72" t="s">
        <v>153</v>
      </c>
      <c r="D331" s="72" t="s">
        <v>166</v>
      </c>
      <c r="E331" s="75" t="s">
        <v>804</v>
      </c>
      <c r="F331" s="73">
        <v>500</v>
      </c>
      <c r="G331" s="74">
        <v>1499937.12</v>
      </c>
    </row>
    <row r="332" spans="1:7" ht="48">
      <c r="A332" s="71" t="s">
        <v>339</v>
      </c>
      <c r="B332" s="79" t="s">
        <v>326</v>
      </c>
      <c r="C332" s="72" t="s">
        <v>153</v>
      </c>
      <c r="D332" s="72" t="s">
        <v>166</v>
      </c>
      <c r="E332" s="75" t="s">
        <v>340</v>
      </c>
      <c r="F332" s="73"/>
      <c r="G332" s="74">
        <f>G333</f>
        <v>2483734.08</v>
      </c>
    </row>
    <row r="333" spans="1:7">
      <c r="A333" s="71" t="s">
        <v>341</v>
      </c>
      <c r="B333" s="79" t="s">
        <v>326</v>
      </c>
      <c r="C333" s="72" t="s">
        <v>153</v>
      </c>
      <c r="D333" s="72" t="s">
        <v>166</v>
      </c>
      <c r="E333" s="75" t="s">
        <v>340</v>
      </c>
      <c r="F333" s="73">
        <v>500</v>
      </c>
      <c r="G333" s="74">
        <v>2483734.08</v>
      </c>
    </row>
    <row r="334" spans="1:7">
      <c r="A334" s="67" t="s">
        <v>167</v>
      </c>
      <c r="B334" s="94" t="s">
        <v>326</v>
      </c>
      <c r="C334" s="69" t="s">
        <v>153</v>
      </c>
      <c r="D334" s="69" t="s">
        <v>168</v>
      </c>
      <c r="E334" s="65"/>
      <c r="F334" s="64"/>
      <c r="G334" s="70">
        <f>G335</f>
        <v>4051950</v>
      </c>
    </row>
    <row r="335" spans="1:7" ht="36">
      <c r="A335" s="77" t="s">
        <v>298</v>
      </c>
      <c r="B335" s="79" t="s">
        <v>326</v>
      </c>
      <c r="C335" s="72" t="s">
        <v>153</v>
      </c>
      <c r="D335" s="112">
        <v>12</v>
      </c>
      <c r="E335" s="106" t="s">
        <v>754</v>
      </c>
      <c r="F335" s="73"/>
      <c r="G335" s="74">
        <f>G336</f>
        <v>4051950</v>
      </c>
    </row>
    <row r="336" spans="1:7" ht="72">
      <c r="A336" s="71" t="s">
        <v>299</v>
      </c>
      <c r="B336" s="79" t="s">
        <v>326</v>
      </c>
      <c r="C336" s="72" t="s">
        <v>153</v>
      </c>
      <c r="D336" s="112">
        <v>12</v>
      </c>
      <c r="E336" s="75" t="s">
        <v>755</v>
      </c>
      <c r="F336" s="73"/>
      <c r="G336" s="74">
        <f>G337</f>
        <v>4051950</v>
      </c>
    </row>
    <row r="337" spans="1:7" ht="60">
      <c r="A337" s="120" t="s">
        <v>756</v>
      </c>
      <c r="B337" s="79" t="s">
        <v>326</v>
      </c>
      <c r="C337" s="72" t="s">
        <v>153</v>
      </c>
      <c r="D337" s="112">
        <v>12</v>
      </c>
      <c r="E337" s="106" t="s">
        <v>757</v>
      </c>
      <c r="F337" s="73"/>
      <c r="G337" s="74">
        <f>G338+G340</f>
        <v>4051950</v>
      </c>
    </row>
    <row r="338" spans="1:7" ht="48">
      <c r="A338" s="114" t="s">
        <v>758</v>
      </c>
      <c r="B338" s="79" t="s">
        <v>326</v>
      </c>
      <c r="C338" s="72" t="s">
        <v>153</v>
      </c>
      <c r="D338" s="112">
        <v>12</v>
      </c>
      <c r="E338" s="106" t="s">
        <v>342</v>
      </c>
      <c r="F338" s="73"/>
      <c r="G338" s="74">
        <f>G339</f>
        <v>2836365</v>
      </c>
    </row>
    <row r="339" spans="1:7">
      <c r="A339" s="75" t="s">
        <v>341</v>
      </c>
      <c r="B339" s="79" t="s">
        <v>326</v>
      </c>
      <c r="C339" s="72" t="s">
        <v>153</v>
      </c>
      <c r="D339" s="112">
        <v>12</v>
      </c>
      <c r="E339" s="106" t="s">
        <v>342</v>
      </c>
      <c r="F339" s="73">
        <v>500</v>
      </c>
      <c r="G339" s="98">
        <v>2836365</v>
      </c>
    </row>
    <row r="340" spans="1:7" ht="48">
      <c r="A340" s="114" t="s">
        <v>759</v>
      </c>
      <c r="B340" s="79" t="s">
        <v>326</v>
      </c>
      <c r="C340" s="72" t="s">
        <v>153</v>
      </c>
      <c r="D340" s="112">
        <v>12</v>
      </c>
      <c r="E340" s="75" t="s">
        <v>343</v>
      </c>
      <c r="F340" s="73"/>
      <c r="G340" s="74">
        <f>G341</f>
        <v>1215585</v>
      </c>
    </row>
    <row r="341" spans="1:7">
      <c r="A341" s="75" t="s">
        <v>341</v>
      </c>
      <c r="B341" s="79" t="s">
        <v>326</v>
      </c>
      <c r="C341" s="72" t="s">
        <v>153</v>
      </c>
      <c r="D341" s="112">
        <v>12</v>
      </c>
      <c r="E341" s="75" t="s">
        <v>343</v>
      </c>
      <c r="F341" s="73">
        <v>500</v>
      </c>
      <c r="G341" s="98">
        <v>1215585</v>
      </c>
    </row>
    <row r="342" spans="1:7">
      <c r="A342" s="65" t="s">
        <v>169</v>
      </c>
      <c r="B342" s="94" t="s">
        <v>326</v>
      </c>
      <c r="C342" s="123" t="s">
        <v>154</v>
      </c>
      <c r="D342" s="123"/>
      <c r="E342" s="65"/>
      <c r="F342" s="64"/>
      <c r="G342" s="98">
        <f t="shared" ref="G342:G347" si="16">G343</f>
        <v>1199800</v>
      </c>
    </row>
    <row r="343" spans="1:7">
      <c r="A343" s="65" t="s">
        <v>300</v>
      </c>
      <c r="B343" s="94" t="s">
        <v>326</v>
      </c>
      <c r="C343" s="123" t="s">
        <v>154</v>
      </c>
      <c r="D343" s="123" t="s">
        <v>149</v>
      </c>
      <c r="E343" s="65"/>
      <c r="F343" s="64"/>
      <c r="G343" s="98">
        <f t="shared" si="16"/>
        <v>1199800</v>
      </c>
    </row>
    <row r="344" spans="1:7" ht="36">
      <c r="A344" s="77" t="s">
        <v>302</v>
      </c>
      <c r="B344" s="79" t="s">
        <v>326</v>
      </c>
      <c r="C344" s="110" t="s">
        <v>154</v>
      </c>
      <c r="D344" s="110" t="s">
        <v>149</v>
      </c>
      <c r="E344" s="124" t="s">
        <v>765</v>
      </c>
      <c r="F344" s="73"/>
      <c r="G344" s="98">
        <f t="shared" si="16"/>
        <v>1199800</v>
      </c>
    </row>
    <row r="345" spans="1:7" ht="60">
      <c r="A345" s="71" t="s">
        <v>303</v>
      </c>
      <c r="B345" s="79" t="s">
        <v>326</v>
      </c>
      <c r="C345" s="110" t="s">
        <v>154</v>
      </c>
      <c r="D345" s="110" t="s">
        <v>149</v>
      </c>
      <c r="E345" s="124" t="s">
        <v>766</v>
      </c>
      <c r="F345" s="73"/>
      <c r="G345" s="98">
        <f t="shared" si="16"/>
        <v>1199800</v>
      </c>
    </row>
    <row r="346" spans="1:7" ht="36">
      <c r="A346" s="75" t="s">
        <v>240</v>
      </c>
      <c r="B346" s="79" t="s">
        <v>326</v>
      </c>
      <c r="C346" s="110" t="s">
        <v>154</v>
      </c>
      <c r="D346" s="110" t="s">
        <v>149</v>
      </c>
      <c r="E346" s="124" t="s">
        <v>767</v>
      </c>
      <c r="F346" s="73"/>
      <c r="G346" s="98">
        <f t="shared" si="16"/>
        <v>1199800</v>
      </c>
    </row>
    <row r="347" spans="1:7" ht="24">
      <c r="A347" s="71" t="s">
        <v>768</v>
      </c>
      <c r="B347" s="79" t="s">
        <v>326</v>
      </c>
      <c r="C347" s="110" t="s">
        <v>154</v>
      </c>
      <c r="D347" s="110" t="s">
        <v>149</v>
      </c>
      <c r="E347" s="124" t="s">
        <v>344</v>
      </c>
      <c r="F347" s="73"/>
      <c r="G347" s="98">
        <f t="shared" si="16"/>
        <v>1199800</v>
      </c>
    </row>
    <row r="348" spans="1:7">
      <c r="A348" s="75" t="s">
        <v>341</v>
      </c>
      <c r="B348" s="79" t="s">
        <v>326</v>
      </c>
      <c r="C348" s="110" t="s">
        <v>154</v>
      </c>
      <c r="D348" s="110" t="s">
        <v>149</v>
      </c>
      <c r="E348" s="124" t="s">
        <v>344</v>
      </c>
      <c r="F348" s="73">
        <v>500</v>
      </c>
      <c r="G348" s="98">
        <v>1199800</v>
      </c>
    </row>
    <row r="349" spans="1:7">
      <c r="A349" s="67" t="s">
        <v>313</v>
      </c>
      <c r="B349" s="94" t="s">
        <v>326</v>
      </c>
      <c r="C349" s="66">
        <v>10</v>
      </c>
      <c r="D349" s="69" t="s">
        <v>270</v>
      </c>
      <c r="E349" s="65"/>
      <c r="F349" s="64"/>
      <c r="G349" s="101">
        <f>G350+G371+G383</f>
        <v>23902196.609999999</v>
      </c>
    </row>
    <row r="350" spans="1:7">
      <c r="A350" s="67" t="s">
        <v>179</v>
      </c>
      <c r="B350" s="94" t="s">
        <v>326</v>
      </c>
      <c r="C350" s="66">
        <v>10</v>
      </c>
      <c r="D350" s="69" t="s">
        <v>151</v>
      </c>
      <c r="E350" s="65"/>
      <c r="F350" s="64"/>
      <c r="G350" s="70">
        <f t="shared" ref="G350:G351" si="17">G351</f>
        <v>6715932.2599999998</v>
      </c>
    </row>
    <row r="351" spans="1:7" ht="24">
      <c r="A351" s="71" t="s">
        <v>345</v>
      </c>
      <c r="B351" s="79" t="s">
        <v>326</v>
      </c>
      <c r="C351" s="112">
        <v>10</v>
      </c>
      <c r="D351" s="72" t="s">
        <v>151</v>
      </c>
      <c r="E351" s="106" t="s">
        <v>631</v>
      </c>
      <c r="F351" s="73"/>
      <c r="G351" s="74">
        <f t="shared" si="17"/>
        <v>6715932.2599999998</v>
      </c>
    </row>
    <row r="352" spans="1:7" ht="48">
      <c r="A352" s="71" t="s">
        <v>197</v>
      </c>
      <c r="B352" s="79" t="s">
        <v>326</v>
      </c>
      <c r="C352" s="112">
        <v>10</v>
      </c>
      <c r="D352" s="72" t="s">
        <v>151</v>
      </c>
      <c r="E352" s="75" t="s">
        <v>633</v>
      </c>
      <c r="F352" s="73"/>
      <c r="G352" s="74">
        <f>G353+G360+G364+G368</f>
        <v>6715932.2599999998</v>
      </c>
    </row>
    <row r="353" spans="1:7" ht="24">
      <c r="A353" s="71" t="s">
        <v>346</v>
      </c>
      <c r="B353" s="79" t="s">
        <v>326</v>
      </c>
      <c r="C353" s="72">
        <v>10</v>
      </c>
      <c r="D353" s="72" t="s">
        <v>151</v>
      </c>
      <c r="E353" s="75" t="s">
        <v>805</v>
      </c>
      <c r="F353" s="73"/>
      <c r="G353" s="74">
        <f>G354+G357</f>
        <v>6405464.8499999996</v>
      </c>
    </row>
    <row r="354" spans="1:7" ht="24">
      <c r="A354" s="71" t="s">
        <v>347</v>
      </c>
      <c r="B354" s="79" t="s">
        <v>326</v>
      </c>
      <c r="C354" s="72">
        <v>10</v>
      </c>
      <c r="D354" s="72" t="s">
        <v>151</v>
      </c>
      <c r="E354" s="75" t="s">
        <v>806</v>
      </c>
      <c r="F354" s="119"/>
      <c r="G354" s="74">
        <f>G356+G355</f>
        <v>6039839.71</v>
      </c>
    </row>
    <row r="355" spans="1:7" ht="24">
      <c r="A355" s="75" t="s">
        <v>209</v>
      </c>
      <c r="B355" s="79" t="s">
        <v>326</v>
      </c>
      <c r="C355" s="72">
        <v>10</v>
      </c>
      <c r="D355" s="72" t="s">
        <v>151</v>
      </c>
      <c r="E355" s="75" t="s">
        <v>806</v>
      </c>
      <c r="F355" s="119">
        <v>200</v>
      </c>
      <c r="G355" s="74">
        <v>65702.8</v>
      </c>
    </row>
    <row r="356" spans="1:7">
      <c r="A356" s="71" t="s">
        <v>255</v>
      </c>
      <c r="B356" s="79" t="s">
        <v>326</v>
      </c>
      <c r="C356" s="72">
        <v>10</v>
      </c>
      <c r="D356" s="72" t="s">
        <v>151</v>
      </c>
      <c r="E356" s="75" t="s">
        <v>806</v>
      </c>
      <c r="F356" s="119">
        <v>300</v>
      </c>
      <c r="G356" s="74">
        <v>5974136.9100000001</v>
      </c>
    </row>
    <row r="357" spans="1:7" ht="24">
      <c r="A357" s="71" t="s">
        <v>348</v>
      </c>
      <c r="B357" s="79" t="s">
        <v>326</v>
      </c>
      <c r="C357" s="72">
        <v>10</v>
      </c>
      <c r="D357" s="72" t="s">
        <v>151</v>
      </c>
      <c r="E357" s="75" t="s">
        <v>807</v>
      </c>
      <c r="F357" s="119"/>
      <c r="G357" s="74">
        <f>G358+G359</f>
        <v>365625.14</v>
      </c>
    </row>
    <row r="358" spans="1:7" ht="24">
      <c r="A358" s="75" t="s">
        <v>207</v>
      </c>
      <c r="B358" s="79" t="s">
        <v>326</v>
      </c>
      <c r="C358" s="72">
        <v>10</v>
      </c>
      <c r="D358" s="72" t="s">
        <v>151</v>
      </c>
      <c r="E358" s="75" t="s">
        <v>807</v>
      </c>
      <c r="F358" s="119">
        <v>200</v>
      </c>
      <c r="G358" s="74">
        <v>5876.38</v>
      </c>
    </row>
    <row r="359" spans="1:7">
      <c r="A359" s="71" t="s">
        <v>255</v>
      </c>
      <c r="B359" s="79" t="s">
        <v>326</v>
      </c>
      <c r="C359" s="72">
        <v>10</v>
      </c>
      <c r="D359" s="72" t="s">
        <v>151</v>
      </c>
      <c r="E359" s="75" t="s">
        <v>807</v>
      </c>
      <c r="F359" s="119">
        <v>300</v>
      </c>
      <c r="G359" s="74">
        <v>359748.76</v>
      </c>
    </row>
    <row r="360" spans="1:7" ht="24">
      <c r="A360" s="71" t="s">
        <v>349</v>
      </c>
      <c r="B360" s="79" t="s">
        <v>326</v>
      </c>
      <c r="C360" s="72">
        <v>10</v>
      </c>
      <c r="D360" s="72" t="s">
        <v>151</v>
      </c>
      <c r="E360" s="75" t="s">
        <v>808</v>
      </c>
      <c r="F360" s="119"/>
      <c r="G360" s="74">
        <f>G361</f>
        <v>81676.45</v>
      </c>
    </row>
    <row r="361" spans="1:7" ht="36">
      <c r="A361" s="71" t="s">
        <v>350</v>
      </c>
      <c r="B361" s="79" t="s">
        <v>326</v>
      </c>
      <c r="C361" s="72">
        <v>10</v>
      </c>
      <c r="D361" s="72" t="s">
        <v>151</v>
      </c>
      <c r="E361" s="75" t="s">
        <v>809</v>
      </c>
      <c r="F361" s="119"/>
      <c r="G361" s="74">
        <f>G363+G362</f>
        <v>81676.45</v>
      </c>
    </row>
    <row r="362" spans="1:7" ht="24">
      <c r="A362" s="75" t="s">
        <v>209</v>
      </c>
      <c r="B362" s="79" t="s">
        <v>326</v>
      </c>
      <c r="C362" s="72">
        <v>10</v>
      </c>
      <c r="D362" s="72" t="s">
        <v>151</v>
      </c>
      <c r="E362" s="75" t="s">
        <v>809</v>
      </c>
      <c r="F362" s="119">
        <v>200</v>
      </c>
      <c r="G362" s="74">
        <v>928.69</v>
      </c>
    </row>
    <row r="363" spans="1:7">
      <c r="A363" s="71" t="s">
        <v>255</v>
      </c>
      <c r="B363" s="79" t="s">
        <v>326</v>
      </c>
      <c r="C363" s="72">
        <v>10</v>
      </c>
      <c r="D363" s="72" t="s">
        <v>151</v>
      </c>
      <c r="E363" s="75" t="s">
        <v>809</v>
      </c>
      <c r="F363" s="119">
        <v>300</v>
      </c>
      <c r="G363" s="74">
        <v>80747.759999999995</v>
      </c>
    </row>
    <row r="364" spans="1:7" ht="36">
      <c r="A364" s="71" t="s">
        <v>351</v>
      </c>
      <c r="B364" s="79" t="s">
        <v>326</v>
      </c>
      <c r="C364" s="72">
        <v>10</v>
      </c>
      <c r="D364" s="72" t="s">
        <v>151</v>
      </c>
      <c r="E364" s="75" t="s">
        <v>810</v>
      </c>
      <c r="F364" s="119"/>
      <c r="G364" s="74">
        <f>G365</f>
        <v>218790.96000000002</v>
      </c>
    </row>
    <row r="365" spans="1:7" ht="36">
      <c r="A365" s="108" t="s">
        <v>352</v>
      </c>
      <c r="B365" s="79" t="s">
        <v>326</v>
      </c>
      <c r="C365" s="72">
        <v>10</v>
      </c>
      <c r="D365" s="72" t="s">
        <v>151</v>
      </c>
      <c r="E365" s="106" t="s">
        <v>811</v>
      </c>
      <c r="F365" s="119"/>
      <c r="G365" s="74">
        <f>G367+G366</f>
        <v>218790.96000000002</v>
      </c>
    </row>
    <row r="366" spans="1:7" ht="24">
      <c r="A366" s="75" t="s">
        <v>209</v>
      </c>
      <c r="B366" s="79" t="s">
        <v>326</v>
      </c>
      <c r="C366" s="72">
        <v>10</v>
      </c>
      <c r="D366" s="72" t="s">
        <v>151</v>
      </c>
      <c r="E366" s="106" t="s">
        <v>811</v>
      </c>
      <c r="F366" s="119">
        <v>200</v>
      </c>
      <c r="G366" s="74">
        <v>3200.17</v>
      </c>
    </row>
    <row r="367" spans="1:7">
      <c r="A367" s="71" t="s">
        <v>255</v>
      </c>
      <c r="B367" s="79" t="s">
        <v>326</v>
      </c>
      <c r="C367" s="72">
        <v>10</v>
      </c>
      <c r="D367" s="72" t="s">
        <v>151</v>
      </c>
      <c r="E367" s="106" t="s">
        <v>811</v>
      </c>
      <c r="F367" s="119">
        <v>300</v>
      </c>
      <c r="G367" s="74">
        <v>215590.79</v>
      </c>
    </row>
    <row r="368" spans="1:7" ht="36">
      <c r="A368" s="71" t="s">
        <v>353</v>
      </c>
      <c r="B368" s="79" t="s">
        <v>326</v>
      </c>
      <c r="C368" s="72">
        <v>10</v>
      </c>
      <c r="D368" s="72" t="s">
        <v>151</v>
      </c>
      <c r="E368" s="106" t="s">
        <v>812</v>
      </c>
      <c r="F368" s="73"/>
      <c r="G368" s="74">
        <f t="shared" ref="G368:G369" si="18">G369</f>
        <v>10000</v>
      </c>
    </row>
    <row r="369" spans="1:7" ht="36">
      <c r="A369" s="71" t="s">
        <v>354</v>
      </c>
      <c r="B369" s="79" t="s">
        <v>326</v>
      </c>
      <c r="C369" s="72">
        <v>10</v>
      </c>
      <c r="D369" s="72" t="s">
        <v>151</v>
      </c>
      <c r="E369" s="75" t="s">
        <v>813</v>
      </c>
      <c r="F369" s="73"/>
      <c r="G369" s="74">
        <f t="shared" si="18"/>
        <v>10000</v>
      </c>
    </row>
    <row r="370" spans="1:7" ht="24">
      <c r="A370" s="75" t="s">
        <v>209</v>
      </c>
      <c r="B370" s="79" t="s">
        <v>326</v>
      </c>
      <c r="C370" s="72">
        <v>10</v>
      </c>
      <c r="D370" s="72" t="s">
        <v>151</v>
      </c>
      <c r="E370" s="75" t="s">
        <v>813</v>
      </c>
      <c r="F370" s="73">
        <v>200</v>
      </c>
      <c r="G370" s="98">
        <v>10000</v>
      </c>
    </row>
    <row r="371" spans="1:7">
      <c r="A371" s="67" t="s">
        <v>180</v>
      </c>
      <c r="B371" s="94" t="s">
        <v>326</v>
      </c>
      <c r="C371" s="69" t="s">
        <v>177</v>
      </c>
      <c r="D371" s="69" t="s">
        <v>153</v>
      </c>
      <c r="E371" s="132"/>
      <c r="F371" s="64"/>
      <c r="G371" s="70">
        <f t="shared" ref="G371:G372" si="19">G372</f>
        <v>14735490.689999999</v>
      </c>
    </row>
    <row r="372" spans="1:7" ht="36">
      <c r="A372" s="71" t="s">
        <v>314</v>
      </c>
      <c r="B372" s="79" t="s">
        <v>326</v>
      </c>
      <c r="C372" s="72" t="s">
        <v>177</v>
      </c>
      <c r="D372" s="72" t="s">
        <v>153</v>
      </c>
      <c r="E372" s="106" t="s">
        <v>631</v>
      </c>
      <c r="F372" s="73"/>
      <c r="G372" s="74">
        <f t="shared" si="19"/>
        <v>14735490.689999999</v>
      </c>
    </row>
    <row r="373" spans="1:7" ht="48">
      <c r="A373" s="71" t="s">
        <v>197</v>
      </c>
      <c r="B373" s="79" t="s">
        <v>326</v>
      </c>
      <c r="C373" s="72" t="s">
        <v>177</v>
      </c>
      <c r="D373" s="72" t="s">
        <v>153</v>
      </c>
      <c r="E373" s="105" t="s">
        <v>633</v>
      </c>
      <c r="F373" s="73"/>
      <c r="G373" s="74">
        <f>G374+G378</f>
        <v>14735490.689999999</v>
      </c>
    </row>
    <row r="374" spans="1:7" ht="36">
      <c r="A374" s="71" t="s">
        <v>355</v>
      </c>
      <c r="B374" s="79" t="s">
        <v>326</v>
      </c>
      <c r="C374" s="72" t="s">
        <v>177</v>
      </c>
      <c r="D374" s="72" t="s">
        <v>153</v>
      </c>
      <c r="E374" s="106" t="s">
        <v>814</v>
      </c>
      <c r="F374" s="73"/>
      <c r="G374" s="74">
        <f>G375</f>
        <v>447013.25</v>
      </c>
    </row>
    <row r="375" spans="1:7">
      <c r="A375" s="71" t="s">
        <v>356</v>
      </c>
      <c r="B375" s="79" t="s">
        <v>326</v>
      </c>
      <c r="C375" s="72" t="s">
        <v>177</v>
      </c>
      <c r="D375" s="72" t="s">
        <v>153</v>
      </c>
      <c r="E375" s="75" t="s">
        <v>815</v>
      </c>
      <c r="F375" s="73"/>
      <c r="G375" s="74">
        <f>G377+G376</f>
        <v>447013.25</v>
      </c>
    </row>
    <row r="376" spans="1:7" ht="24">
      <c r="A376" s="75" t="s">
        <v>209</v>
      </c>
      <c r="B376" s="79" t="s">
        <v>326</v>
      </c>
      <c r="C376" s="72" t="s">
        <v>177</v>
      </c>
      <c r="D376" s="72" t="s">
        <v>153</v>
      </c>
      <c r="E376" s="75" t="s">
        <v>815</v>
      </c>
      <c r="F376" s="119">
        <v>200</v>
      </c>
      <c r="G376" s="74">
        <v>121.07</v>
      </c>
    </row>
    <row r="377" spans="1:7">
      <c r="A377" s="71" t="s">
        <v>255</v>
      </c>
      <c r="B377" s="79" t="s">
        <v>326</v>
      </c>
      <c r="C377" s="72" t="s">
        <v>177</v>
      </c>
      <c r="D377" s="72" t="s">
        <v>153</v>
      </c>
      <c r="E377" s="75" t="s">
        <v>815</v>
      </c>
      <c r="F377" s="119">
        <v>300</v>
      </c>
      <c r="G377" s="74">
        <v>446892.18</v>
      </c>
    </row>
    <row r="378" spans="1:7" ht="24">
      <c r="A378" s="71" t="s">
        <v>357</v>
      </c>
      <c r="B378" s="79" t="s">
        <v>326</v>
      </c>
      <c r="C378" s="72" t="s">
        <v>177</v>
      </c>
      <c r="D378" s="72" t="s">
        <v>153</v>
      </c>
      <c r="E378" s="105" t="s">
        <v>816</v>
      </c>
      <c r="F378" s="73"/>
      <c r="G378" s="74">
        <f>G379+G381</f>
        <v>14288477.439999999</v>
      </c>
    </row>
    <row r="379" spans="1:7" ht="24">
      <c r="A379" s="71" t="s">
        <v>817</v>
      </c>
      <c r="B379" s="79" t="s">
        <v>326</v>
      </c>
      <c r="C379" s="72" t="s">
        <v>177</v>
      </c>
      <c r="D379" s="72" t="s">
        <v>153</v>
      </c>
      <c r="E379" s="75" t="s">
        <v>818</v>
      </c>
      <c r="F379" s="73"/>
      <c r="G379" s="74">
        <f>G380</f>
        <v>14288477.439999999</v>
      </c>
    </row>
    <row r="380" spans="1:7">
      <c r="A380" s="71" t="s">
        <v>255</v>
      </c>
      <c r="B380" s="79" t="s">
        <v>326</v>
      </c>
      <c r="C380" s="72" t="s">
        <v>177</v>
      </c>
      <c r="D380" s="72" t="s">
        <v>153</v>
      </c>
      <c r="E380" s="75" t="s">
        <v>818</v>
      </c>
      <c r="F380" s="73">
        <v>300</v>
      </c>
      <c r="G380" s="109">
        <v>14288477.439999999</v>
      </c>
    </row>
    <row r="381" spans="1:7" ht="24">
      <c r="A381" s="71" t="s">
        <v>819</v>
      </c>
      <c r="B381" s="79" t="s">
        <v>326</v>
      </c>
      <c r="C381" s="72" t="s">
        <v>177</v>
      </c>
      <c r="D381" s="72" t="s">
        <v>153</v>
      </c>
      <c r="E381" s="75" t="s">
        <v>820</v>
      </c>
      <c r="F381" s="73"/>
      <c r="G381" s="74">
        <f>G382</f>
        <v>0</v>
      </c>
    </row>
    <row r="382" spans="1:7" ht="24">
      <c r="A382" s="75" t="s">
        <v>209</v>
      </c>
      <c r="B382" s="79" t="s">
        <v>326</v>
      </c>
      <c r="C382" s="72" t="s">
        <v>177</v>
      </c>
      <c r="D382" s="72" t="s">
        <v>153</v>
      </c>
      <c r="E382" s="75" t="s">
        <v>820</v>
      </c>
      <c r="F382" s="73">
        <v>200</v>
      </c>
      <c r="G382" s="109">
        <v>0</v>
      </c>
    </row>
    <row r="383" spans="1:7">
      <c r="A383" s="67" t="s">
        <v>181</v>
      </c>
      <c r="B383" s="94" t="s">
        <v>326</v>
      </c>
      <c r="C383" s="66">
        <v>10</v>
      </c>
      <c r="D383" s="69" t="s">
        <v>156</v>
      </c>
      <c r="E383" s="65"/>
      <c r="F383" s="64"/>
      <c r="G383" s="70">
        <f>G384+G393</f>
        <v>2450773.66</v>
      </c>
    </row>
    <row r="384" spans="1:7" ht="48">
      <c r="A384" s="71" t="s">
        <v>358</v>
      </c>
      <c r="B384" s="79" t="s">
        <v>326</v>
      </c>
      <c r="C384" s="72" t="s">
        <v>177</v>
      </c>
      <c r="D384" s="72" t="s">
        <v>156</v>
      </c>
      <c r="E384" s="106" t="s">
        <v>631</v>
      </c>
      <c r="F384" s="73"/>
      <c r="G384" s="74">
        <f t="shared" ref="G384:G385" si="20">G385</f>
        <v>1977358.67</v>
      </c>
    </row>
    <row r="385" spans="1:7" ht="36">
      <c r="A385" s="116" t="s">
        <v>359</v>
      </c>
      <c r="B385" s="79" t="s">
        <v>326</v>
      </c>
      <c r="C385" s="72" t="s">
        <v>177</v>
      </c>
      <c r="D385" s="72" t="s">
        <v>156</v>
      </c>
      <c r="E385" s="105" t="s">
        <v>821</v>
      </c>
      <c r="F385" s="73"/>
      <c r="G385" s="74">
        <f t="shared" si="20"/>
        <v>1977358.67</v>
      </c>
    </row>
    <row r="386" spans="1:7" ht="36">
      <c r="A386" s="71" t="s">
        <v>360</v>
      </c>
      <c r="B386" s="79" t="s">
        <v>326</v>
      </c>
      <c r="C386" s="72" t="s">
        <v>177</v>
      </c>
      <c r="D386" s="72" t="s">
        <v>156</v>
      </c>
      <c r="E386" s="105" t="s">
        <v>822</v>
      </c>
      <c r="F386" s="73"/>
      <c r="G386" s="74">
        <f>G387+G390</f>
        <v>1977358.67</v>
      </c>
    </row>
    <row r="387" spans="1:7" ht="36">
      <c r="A387" s="108" t="s">
        <v>823</v>
      </c>
      <c r="B387" s="79" t="s">
        <v>326</v>
      </c>
      <c r="C387" s="112">
        <v>10</v>
      </c>
      <c r="D387" s="72" t="s">
        <v>156</v>
      </c>
      <c r="E387" s="75" t="s">
        <v>824</v>
      </c>
      <c r="F387" s="133"/>
      <c r="G387" s="74">
        <f>G388+G389</f>
        <v>1740500</v>
      </c>
    </row>
    <row r="388" spans="1:7" ht="60">
      <c r="A388" s="75" t="s">
        <v>195</v>
      </c>
      <c r="B388" s="79" t="s">
        <v>326</v>
      </c>
      <c r="C388" s="112">
        <v>10</v>
      </c>
      <c r="D388" s="72" t="s">
        <v>156</v>
      </c>
      <c r="E388" s="75" t="s">
        <v>824</v>
      </c>
      <c r="F388" s="134" t="s">
        <v>218</v>
      </c>
      <c r="G388" s="74">
        <v>1730500</v>
      </c>
    </row>
    <row r="389" spans="1:7" ht="24">
      <c r="A389" s="75" t="s">
        <v>209</v>
      </c>
      <c r="B389" s="79" t="s">
        <v>326</v>
      </c>
      <c r="C389" s="112">
        <v>10</v>
      </c>
      <c r="D389" s="72" t="s">
        <v>156</v>
      </c>
      <c r="E389" s="75" t="s">
        <v>824</v>
      </c>
      <c r="F389" s="134" t="s">
        <v>260</v>
      </c>
      <c r="G389" s="74">
        <v>10000</v>
      </c>
    </row>
    <row r="390" spans="1:7" ht="48">
      <c r="A390" s="75" t="s">
        <v>825</v>
      </c>
      <c r="B390" s="79" t="s">
        <v>326</v>
      </c>
      <c r="C390" s="112">
        <v>10</v>
      </c>
      <c r="D390" s="72" t="s">
        <v>156</v>
      </c>
      <c r="E390" s="75" t="s">
        <v>826</v>
      </c>
      <c r="F390" s="119"/>
      <c r="G390" s="98">
        <f>G391+G392</f>
        <v>236858.67</v>
      </c>
    </row>
    <row r="391" spans="1:7" ht="60">
      <c r="A391" s="75" t="s">
        <v>195</v>
      </c>
      <c r="B391" s="79" t="s">
        <v>326</v>
      </c>
      <c r="C391" s="112">
        <v>10</v>
      </c>
      <c r="D391" s="72" t="s">
        <v>156</v>
      </c>
      <c r="E391" s="75" t="s">
        <v>826</v>
      </c>
      <c r="F391" s="119">
        <v>100</v>
      </c>
      <c r="G391" s="98">
        <v>236858.67</v>
      </c>
    </row>
    <row r="392" spans="1:7" ht="24">
      <c r="A392" s="75" t="s">
        <v>209</v>
      </c>
      <c r="B392" s="79" t="s">
        <v>326</v>
      </c>
      <c r="C392" s="112">
        <v>10</v>
      </c>
      <c r="D392" s="72" t="s">
        <v>156</v>
      </c>
      <c r="E392" s="75" t="s">
        <v>826</v>
      </c>
      <c r="F392" s="119">
        <v>200</v>
      </c>
      <c r="G392" s="98">
        <v>0</v>
      </c>
    </row>
    <row r="393" spans="1:7" ht="24">
      <c r="A393" s="71" t="s">
        <v>224</v>
      </c>
      <c r="B393" s="79" t="s">
        <v>326</v>
      </c>
      <c r="C393" s="112">
        <v>10</v>
      </c>
      <c r="D393" s="72" t="s">
        <v>156</v>
      </c>
      <c r="E393" s="75" t="s">
        <v>658</v>
      </c>
      <c r="F393" s="73"/>
      <c r="G393" s="98">
        <f t="shared" ref="G393:G394" si="21">G394</f>
        <v>473414.99</v>
      </c>
    </row>
    <row r="394" spans="1:7" ht="24">
      <c r="A394" s="71" t="s">
        <v>225</v>
      </c>
      <c r="B394" s="79" t="s">
        <v>326</v>
      </c>
      <c r="C394" s="112">
        <v>10</v>
      </c>
      <c r="D394" s="72" t="s">
        <v>156</v>
      </c>
      <c r="E394" s="75" t="s">
        <v>659</v>
      </c>
      <c r="F394" s="73"/>
      <c r="G394" s="98">
        <f t="shared" si="21"/>
        <v>473414.99</v>
      </c>
    </row>
    <row r="395" spans="1:7" ht="24">
      <c r="A395" s="71" t="s">
        <v>194</v>
      </c>
      <c r="B395" s="79" t="s">
        <v>326</v>
      </c>
      <c r="C395" s="112">
        <v>10</v>
      </c>
      <c r="D395" s="72" t="s">
        <v>156</v>
      </c>
      <c r="E395" s="75" t="s">
        <v>660</v>
      </c>
      <c r="F395" s="73"/>
      <c r="G395" s="98">
        <f>SUM(G396+G397)</f>
        <v>473414.99</v>
      </c>
    </row>
    <row r="396" spans="1:7" ht="60">
      <c r="A396" s="71" t="s">
        <v>195</v>
      </c>
      <c r="B396" s="79" t="s">
        <v>326</v>
      </c>
      <c r="C396" s="112" t="s">
        <v>177</v>
      </c>
      <c r="D396" s="72" t="s">
        <v>156</v>
      </c>
      <c r="E396" s="75" t="s">
        <v>660</v>
      </c>
      <c r="F396" s="73">
        <v>100</v>
      </c>
      <c r="G396" s="98">
        <v>451821.14</v>
      </c>
    </row>
    <row r="397" spans="1:7" ht="24">
      <c r="A397" s="75" t="s">
        <v>209</v>
      </c>
      <c r="B397" s="79" t="s">
        <v>326</v>
      </c>
      <c r="C397" s="112">
        <v>10</v>
      </c>
      <c r="D397" s="72" t="s">
        <v>156</v>
      </c>
      <c r="E397" s="75" t="s">
        <v>660</v>
      </c>
      <c r="F397" s="73">
        <v>200</v>
      </c>
      <c r="G397" s="98">
        <v>21593.85</v>
      </c>
    </row>
    <row r="398" spans="1:7" ht="36">
      <c r="A398" s="67" t="s">
        <v>184</v>
      </c>
      <c r="B398" s="94" t="s">
        <v>326</v>
      </c>
      <c r="C398" s="66">
        <v>14</v>
      </c>
      <c r="D398" s="69" t="s">
        <v>270</v>
      </c>
      <c r="E398" s="65"/>
      <c r="F398" s="64"/>
      <c r="G398" s="70">
        <f>G399+G405</f>
        <v>9354893</v>
      </c>
    </row>
    <row r="399" spans="1:7" ht="36">
      <c r="A399" s="67" t="s">
        <v>361</v>
      </c>
      <c r="B399" s="94" t="s">
        <v>326</v>
      </c>
      <c r="C399" s="66">
        <v>14</v>
      </c>
      <c r="D399" s="69" t="s">
        <v>147</v>
      </c>
      <c r="E399" s="65"/>
      <c r="F399" s="64"/>
      <c r="G399" s="70">
        <f t="shared" ref="G399:G403" si="22">G400</f>
        <v>9104893</v>
      </c>
    </row>
    <row r="400" spans="1:7" ht="84">
      <c r="A400" s="71" t="s">
        <v>362</v>
      </c>
      <c r="B400" s="79" t="s">
        <v>326</v>
      </c>
      <c r="C400" s="112">
        <v>14</v>
      </c>
      <c r="D400" s="72" t="s">
        <v>147</v>
      </c>
      <c r="E400" s="75" t="s">
        <v>785</v>
      </c>
      <c r="F400" s="73"/>
      <c r="G400" s="74">
        <f t="shared" si="22"/>
        <v>9104893</v>
      </c>
    </row>
    <row r="401" spans="1:7" ht="24">
      <c r="A401" s="108" t="s">
        <v>363</v>
      </c>
      <c r="B401" s="79" t="s">
        <v>326</v>
      </c>
      <c r="C401" s="112">
        <v>14</v>
      </c>
      <c r="D401" s="72" t="s">
        <v>147</v>
      </c>
      <c r="E401" s="105" t="s">
        <v>827</v>
      </c>
      <c r="F401" s="73"/>
      <c r="G401" s="74">
        <f t="shared" si="22"/>
        <v>9104893</v>
      </c>
    </row>
    <row r="402" spans="1:7" ht="24">
      <c r="A402" s="71" t="s">
        <v>365</v>
      </c>
      <c r="B402" s="79" t="s">
        <v>326</v>
      </c>
      <c r="C402" s="112">
        <v>14</v>
      </c>
      <c r="D402" s="72" t="s">
        <v>147</v>
      </c>
      <c r="E402" s="105" t="s">
        <v>828</v>
      </c>
      <c r="F402" s="73"/>
      <c r="G402" s="74">
        <f t="shared" si="22"/>
        <v>9104893</v>
      </c>
    </row>
    <row r="403" spans="1:7" ht="36">
      <c r="A403" s="87" t="s">
        <v>829</v>
      </c>
      <c r="B403" s="79" t="s">
        <v>326</v>
      </c>
      <c r="C403" s="112">
        <v>14</v>
      </c>
      <c r="D403" s="72" t="s">
        <v>147</v>
      </c>
      <c r="E403" s="105" t="s">
        <v>366</v>
      </c>
      <c r="F403" s="73"/>
      <c r="G403" s="74">
        <f t="shared" si="22"/>
        <v>9104893</v>
      </c>
    </row>
    <row r="404" spans="1:7">
      <c r="A404" s="75" t="s">
        <v>341</v>
      </c>
      <c r="B404" s="79" t="s">
        <v>326</v>
      </c>
      <c r="C404" s="112">
        <v>14</v>
      </c>
      <c r="D404" s="72" t="s">
        <v>147</v>
      </c>
      <c r="E404" s="105" t="s">
        <v>366</v>
      </c>
      <c r="F404" s="73">
        <v>500</v>
      </c>
      <c r="G404" s="74">
        <v>9104893</v>
      </c>
    </row>
    <row r="405" spans="1:7">
      <c r="A405" s="65" t="s">
        <v>185</v>
      </c>
      <c r="B405" s="94" t="s">
        <v>326</v>
      </c>
      <c r="C405" s="66">
        <v>14</v>
      </c>
      <c r="D405" s="69" t="s">
        <v>151</v>
      </c>
      <c r="E405" s="130"/>
      <c r="F405" s="64"/>
      <c r="G405" s="70">
        <f>G406</f>
        <v>250000</v>
      </c>
    </row>
    <row r="406" spans="1:7" ht="72">
      <c r="A406" s="75" t="s">
        <v>367</v>
      </c>
      <c r="B406" s="79" t="s">
        <v>326</v>
      </c>
      <c r="C406" s="112">
        <v>14</v>
      </c>
      <c r="D406" s="72" t="s">
        <v>151</v>
      </c>
      <c r="E406" s="105" t="s">
        <v>830</v>
      </c>
      <c r="F406" s="73"/>
      <c r="G406" s="74">
        <f>G407</f>
        <v>250000</v>
      </c>
    </row>
    <row r="407" spans="1:7" ht="24">
      <c r="A407" s="75" t="s">
        <v>368</v>
      </c>
      <c r="B407" s="79" t="s">
        <v>326</v>
      </c>
      <c r="C407" s="112">
        <v>14</v>
      </c>
      <c r="D407" s="72" t="s">
        <v>151</v>
      </c>
      <c r="E407" s="105" t="s">
        <v>364</v>
      </c>
      <c r="F407" s="73"/>
      <c r="G407" s="74">
        <f>G408</f>
        <v>250000</v>
      </c>
    </row>
    <row r="408" spans="1:7" ht="48">
      <c r="A408" s="75" t="s">
        <v>369</v>
      </c>
      <c r="B408" s="79" t="s">
        <v>326</v>
      </c>
      <c r="C408" s="112">
        <v>14</v>
      </c>
      <c r="D408" s="72" t="s">
        <v>151</v>
      </c>
      <c r="E408" s="105" t="s">
        <v>831</v>
      </c>
      <c r="F408" s="73"/>
      <c r="G408" s="74">
        <f>G409</f>
        <v>250000</v>
      </c>
    </row>
    <row r="409" spans="1:7" ht="48">
      <c r="A409" s="75" t="s">
        <v>370</v>
      </c>
      <c r="B409" s="79" t="s">
        <v>326</v>
      </c>
      <c r="C409" s="112">
        <v>14</v>
      </c>
      <c r="D409" s="72" t="s">
        <v>151</v>
      </c>
      <c r="E409" s="105" t="s">
        <v>371</v>
      </c>
      <c r="F409" s="73"/>
      <c r="G409" s="74">
        <f>G410</f>
        <v>250000</v>
      </c>
    </row>
    <row r="410" spans="1:7">
      <c r="A410" s="75" t="s">
        <v>341</v>
      </c>
      <c r="B410" s="79" t="s">
        <v>326</v>
      </c>
      <c r="C410" s="112">
        <v>14</v>
      </c>
      <c r="D410" s="72" t="s">
        <v>151</v>
      </c>
      <c r="E410" s="105" t="s">
        <v>371</v>
      </c>
      <c r="F410" s="73">
        <v>500</v>
      </c>
      <c r="G410" s="74">
        <v>250000</v>
      </c>
    </row>
    <row r="411" spans="1:7" ht="36">
      <c r="A411" s="67" t="s">
        <v>372</v>
      </c>
      <c r="B411" s="94" t="s">
        <v>373</v>
      </c>
      <c r="C411" s="69"/>
      <c r="D411" s="66"/>
      <c r="E411" s="65"/>
      <c r="F411" s="64"/>
      <c r="G411" s="70">
        <f>G412+G428+G474+G443</f>
        <v>57033849</v>
      </c>
    </row>
    <row r="412" spans="1:7">
      <c r="A412" s="67" t="s">
        <v>146</v>
      </c>
      <c r="B412" s="94" t="s">
        <v>373</v>
      </c>
      <c r="C412" s="69" t="s">
        <v>147</v>
      </c>
      <c r="D412" s="69"/>
      <c r="E412" s="65"/>
      <c r="F412" s="64"/>
      <c r="G412" s="70">
        <f>G413+G423</f>
        <v>1911682.43</v>
      </c>
    </row>
    <row r="413" spans="1:7" ht="48">
      <c r="A413" s="67" t="s">
        <v>152</v>
      </c>
      <c r="B413" s="94" t="s">
        <v>373</v>
      </c>
      <c r="C413" s="69" t="s">
        <v>147</v>
      </c>
      <c r="D413" s="69" t="s">
        <v>153</v>
      </c>
      <c r="E413" s="65"/>
      <c r="F413" s="64"/>
      <c r="G413" s="70">
        <f>G414+G418</f>
        <v>1430847.17</v>
      </c>
    </row>
    <row r="414" spans="1:7" ht="24">
      <c r="A414" s="75" t="s">
        <v>327</v>
      </c>
      <c r="B414" s="79" t="s">
        <v>373</v>
      </c>
      <c r="C414" s="72" t="s">
        <v>147</v>
      </c>
      <c r="D414" s="72" t="s">
        <v>153</v>
      </c>
      <c r="E414" s="106" t="s">
        <v>639</v>
      </c>
      <c r="F414" s="73"/>
      <c r="G414" s="74">
        <f>G415</f>
        <v>3955</v>
      </c>
    </row>
    <row r="415" spans="1:7" ht="48">
      <c r="A415" s="108" t="s">
        <v>208</v>
      </c>
      <c r="B415" s="79" t="s">
        <v>373</v>
      </c>
      <c r="C415" s="72" t="s">
        <v>147</v>
      </c>
      <c r="D415" s="72" t="s">
        <v>153</v>
      </c>
      <c r="E415" s="105" t="s">
        <v>643</v>
      </c>
      <c r="F415" s="73"/>
      <c r="G415" s="74">
        <f>G416</f>
        <v>3955</v>
      </c>
    </row>
    <row r="416" spans="1:7" ht="24">
      <c r="A416" s="75" t="s">
        <v>206</v>
      </c>
      <c r="B416" s="79" t="s">
        <v>373</v>
      </c>
      <c r="C416" s="72" t="s">
        <v>147</v>
      </c>
      <c r="D416" s="72" t="s">
        <v>153</v>
      </c>
      <c r="E416" s="105" t="s">
        <v>644</v>
      </c>
      <c r="F416" s="73"/>
      <c r="G416" s="74">
        <f>G417</f>
        <v>3955</v>
      </c>
    </row>
    <row r="417" spans="1:7" ht="24">
      <c r="A417" s="75" t="s">
        <v>209</v>
      </c>
      <c r="B417" s="79" t="s">
        <v>373</v>
      </c>
      <c r="C417" s="72" t="s">
        <v>147</v>
      </c>
      <c r="D417" s="72" t="s">
        <v>153</v>
      </c>
      <c r="E417" s="105" t="s">
        <v>644</v>
      </c>
      <c r="F417" s="73">
        <v>200</v>
      </c>
      <c r="G417" s="98">
        <v>3955</v>
      </c>
    </row>
    <row r="418" spans="1:7" ht="48">
      <c r="A418" s="71" t="s">
        <v>152</v>
      </c>
      <c r="B418" s="79" t="s">
        <v>373</v>
      </c>
      <c r="C418" s="72" t="s">
        <v>147</v>
      </c>
      <c r="D418" s="72" t="s">
        <v>153</v>
      </c>
      <c r="E418" s="75"/>
      <c r="F418" s="73"/>
      <c r="G418" s="74">
        <f>G419</f>
        <v>1426892.17</v>
      </c>
    </row>
    <row r="419" spans="1:7" ht="24">
      <c r="A419" s="71" t="s">
        <v>224</v>
      </c>
      <c r="B419" s="79" t="s">
        <v>373</v>
      </c>
      <c r="C419" s="72" t="s">
        <v>147</v>
      </c>
      <c r="D419" s="72" t="s">
        <v>153</v>
      </c>
      <c r="E419" s="75" t="s">
        <v>658</v>
      </c>
      <c r="F419" s="73"/>
      <c r="G419" s="74">
        <f>G420</f>
        <v>1426892.17</v>
      </c>
    </row>
    <row r="420" spans="1:7" ht="24">
      <c r="A420" s="71" t="s">
        <v>225</v>
      </c>
      <c r="B420" s="79" t="s">
        <v>373</v>
      </c>
      <c r="C420" s="72" t="s">
        <v>147</v>
      </c>
      <c r="D420" s="72" t="s">
        <v>153</v>
      </c>
      <c r="E420" s="75" t="s">
        <v>659</v>
      </c>
      <c r="F420" s="73"/>
      <c r="G420" s="74">
        <f>G421</f>
        <v>1426892.17</v>
      </c>
    </row>
    <row r="421" spans="1:7" ht="24">
      <c r="A421" s="71" t="s">
        <v>194</v>
      </c>
      <c r="B421" s="79" t="s">
        <v>373</v>
      </c>
      <c r="C421" s="72" t="s">
        <v>147</v>
      </c>
      <c r="D421" s="72" t="s">
        <v>153</v>
      </c>
      <c r="E421" s="75" t="s">
        <v>660</v>
      </c>
      <c r="F421" s="73"/>
      <c r="G421" s="74">
        <f>G422</f>
        <v>1426892.17</v>
      </c>
    </row>
    <row r="422" spans="1:7" ht="60">
      <c r="A422" s="75" t="s">
        <v>195</v>
      </c>
      <c r="B422" s="79" t="s">
        <v>373</v>
      </c>
      <c r="C422" s="72" t="s">
        <v>147</v>
      </c>
      <c r="D422" s="72" t="s">
        <v>153</v>
      </c>
      <c r="E422" s="75" t="s">
        <v>832</v>
      </c>
      <c r="F422" s="73">
        <v>100</v>
      </c>
      <c r="G422" s="98">
        <v>1426892.17</v>
      </c>
    </row>
    <row r="423" spans="1:7">
      <c r="A423" s="67" t="s">
        <v>159</v>
      </c>
      <c r="B423" s="94" t="s">
        <v>373</v>
      </c>
      <c r="C423" s="69" t="s">
        <v>147</v>
      </c>
      <c r="D423" s="69" t="s">
        <v>160</v>
      </c>
      <c r="E423" s="65"/>
      <c r="F423" s="64"/>
      <c r="G423" s="70">
        <f>G424</f>
        <v>480835.26</v>
      </c>
    </row>
    <row r="424" spans="1:7" ht="24">
      <c r="A424" s="81" t="s">
        <v>256</v>
      </c>
      <c r="B424" s="79" t="s">
        <v>373</v>
      </c>
      <c r="C424" s="82" t="s">
        <v>147</v>
      </c>
      <c r="D424" s="83">
        <v>13</v>
      </c>
      <c r="E424" s="84" t="s">
        <v>688</v>
      </c>
      <c r="F424" s="85"/>
      <c r="G424" s="74">
        <f>G425</f>
        <v>480835.26</v>
      </c>
    </row>
    <row r="425" spans="1:7" ht="24">
      <c r="A425" s="81" t="s">
        <v>257</v>
      </c>
      <c r="B425" s="79" t="s">
        <v>373</v>
      </c>
      <c r="C425" s="82" t="s">
        <v>147</v>
      </c>
      <c r="D425" s="83">
        <v>13</v>
      </c>
      <c r="E425" s="84" t="s">
        <v>689</v>
      </c>
      <c r="F425" s="85"/>
      <c r="G425" s="74">
        <f>G426</f>
        <v>480835.26</v>
      </c>
    </row>
    <row r="426" spans="1:7" ht="24">
      <c r="A426" s="84" t="s">
        <v>258</v>
      </c>
      <c r="B426" s="79" t="s">
        <v>373</v>
      </c>
      <c r="C426" s="82" t="s">
        <v>147</v>
      </c>
      <c r="D426" s="83">
        <v>13</v>
      </c>
      <c r="E426" s="84" t="s">
        <v>259</v>
      </c>
      <c r="F426" s="85"/>
      <c r="G426" s="74">
        <f>G427</f>
        <v>480835.26</v>
      </c>
    </row>
    <row r="427" spans="1:7" ht="24">
      <c r="A427" s="75" t="s">
        <v>209</v>
      </c>
      <c r="B427" s="79" t="s">
        <v>373</v>
      </c>
      <c r="C427" s="82" t="s">
        <v>147</v>
      </c>
      <c r="D427" s="83">
        <v>13</v>
      </c>
      <c r="E427" s="84" t="s">
        <v>259</v>
      </c>
      <c r="F427" s="85" t="s">
        <v>260</v>
      </c>
      <c r="G427" s="99">
        <v>480835.26</v>
      </c>
    </row>
    <row r="428" spans="1:7">
      <c r="A428" s="67" t="s">
        <v>306</v>
      </c>
      <c r="B428" s="94" t="s">
        <v>373</v>
      </c>
      <c r="C428" s="69" t="s">
        <v>170</v>
      </c>
      <c r="D428" s="69" t="s">
        <v>270</v>
      </c>
      <c r="E428" s="65"/>
      <c r="F428" s="64"/>
      <c r="G428" s="70">
        <f>G429+G435</f>
        <v>1583389.7</v>
      </c>
    </row>
    <row r="429" spans="1:7">
      <c r="A429" s="135" t="s">
        <v>173</v>
      </c>
      <c r="B429" s="94" t="s">
        <v>373</v>
      </c>
      <c r="C429" s="69" t="s">
        <v>170</v>
      </c>
      <c r="D429" s="69" t="s">
        <v>170</v>
      </c>
      <c r="E429" s="65"/>
      <c r="F429" s="64"/>
      <c r="G429" s="70">
        <f t="shared" ref="G429" si="23">G430</f>
        <v>192349.7</v>
      </c>
    </row>
    <row r="430" spans="1:7" ht="48">
      <c r="A430" s="71" t="s">
        <v>374</v>
      </c>
      <c r="B430" s="79" t="s">
        <v>373</v>
      </c>
      <c r="C430" s="72" t="s">
        <v>170</v>
      </c>
      <c r="D430" s="72" t="s">
        <v>170</v>
      </c>
      <c r="E430" s="106" t="s">
        <v>833</v>
      </c>
      <c r="F430" s="73"/>
      <c r="G430" s="74">
        <f>G431</f>
        <v>192349.7</v>
      </c>
    </row>
    <row r="431" spans="1:7" ht="72">
      <c r="A431" s="71" t="s">
        <v>375</v>
      </c>
      <c r="B431" s="79" t="s">
        <v>373</v>
      </c>
      <c r="C431" s="72" t="s">
        <v>170</v>
      </c>
      <c r="D431" s="72" t="s">
        <v>170</v>
      </c>
      <c r="E431" s="75" t="s">
        <v>834</v>
      </c>
      <c r="F431" s="73"/>
      <c r="G431" s="74">
        <f t="shared" ref="G431:G432" si="24">G432</f>
        <v>192349.7</v>
      </c>
    </row>
    <row r="432" spans="1:7" ht="72">
      <c r="A432" s="71" t="s">
        <v>376</v>
      </c>
      <c r="B432" s="79" t="s">
        <v>373</v>
      </c>
      <c r="C432" s="72" t="s">
        <v>170</v>
      </c>
      <c r="D432" s="72" t="s">
        <v>170</v>
      </c>
      <c r="E432" s="75" t="s">
        <v>835</v>
      </c>
      <c r="F432" s="73"/>
      <c r="G432" s="74">
        <f t="shared" si="24"/>
        <v>192349.7</v>
      </c>
    </row>
    <row r="433" spans="1:7" ht="24">
      <c r="A433" s="75" t="s">
        <v>377</v>
      </c>
      <c r="B433" s="79" t="s">
        <v>373</v>
      </c>
      <c r="C433" s="72" t="s">
        <v>170</v>
      </c>
      <c r="D433" s="72" t="s">
        <v>170</v>
      </c>
      <c r="E433" s="75" t="s">
        <v>836</v>
      </c>
      <c r="F433" s="73"/>
      <c r="G433" s="74">
        <f>G434</f>
        <v>192349.7</v>
      </c>
    </row>
    <row r="434" spans="1:7" ht="24">
      <c r="A434" s="75" t="s">
        <v>209</v>
      </c>
      <c r="B434" s="79" t="s">
        <v>373</v>
      </c>
      <c r="C434" s="72" t="s">
        <v>170</v>
      </c>
      <c r="D434" s="72" t="s">
        <v>170</v>
      </c>
      <c r="E434" s="75" t="s">
        <v>836</v>
      </c>
      <c r="F434" s="73">
        <v>200</v>
      </c>
      <c r="G434" s="109">
        <v>192349.7</v>
      </c>
    </row>
    <row r="435" spans="1:7">
      <c r="A435" s="75" t="s">
        <v>174</v>
      </c>
      <c r="B435" s="79" t="s">
        <v>373</v>
      </c>
      <c r="C435" s="72" t="s">
        <v>170</v>
      </c>
      <c r="D435" s="72" t="s">
        <v>166</v>
      </c>
      <c r="E435" s="75"/>
      <c r="F435" s="73"/>
      <c r="G435" s="109">
        <f t="shared" ref="G435:G437" si="25">G436</f>
        <v>1391040</v>
      </c>
    </row>
    <row r="436" spans="1:7" ht="48">
      <c r="A436" s="75" t="s">
        <v>374</v>
      </c>
      <c r="B436" s="79" t="s">
        <v>373</v>
      </c>
      <c r="C436" s="72" t="s">
        <v>170</v>
      </c>
      <c r="D436" s="72" t="s">
        <v>166</v>
      </c>
      <c r="E436" s="75" t="s">
        <v>833</v>
      </c>
      <c r="F436" s="73"/>
      <c r="G436" s="109">
        <f t="shared" si="25"/>
        <v>1391040</v>
      </c>
    </row>
    <row r="437" spans="1:7" ht="84">
      <c r="A437" s="71" t="s">
        <v>378</v>
      </c>
      <c r="B437" s="79" t="s">
        <v>373</v>
      </c>
      <c r="C437" s="72" t="s">
        <v>170</v>
      </c>
      <c r="D437" s="72" t="s">
        <v>166</v>
      </c>
      <c r="E437" s="75" t="s">
        <v>837</v>
      </c>
      <c r="F437" s="73"/>
      <c r="G437" s="74">
        <f t="shared" si="25"/>
        <v>1391040</v>
      </c>
    </row>
    <row r="438" spans="1:7" ht="36">
      <c r="A438" s="71" t="s">
        <v>379</v>
      </c>
      <c r="B438" s="79" t="s">
        <v>373</v>
      </c>
      <c r="C438" s="72" t="s">
        <v>170</v>
      </c>
      <c r="D438" s="72" t="s">
        <v>166</v>
      </c>
      <c r="E438" s="75" t="s">
        <v>838</v>
      </c>
      <c r="F438" s="73"/>
      <c r="G438" s="74">
        <f>G439+G441</f>
        <v>1391040</v>
      </c>
    </row>
    <row r="439" spans="1:7" ht="36">
      <c r="A439" s="88" t="s">
        <v>839</v>
      </c>
      <c r="B439" s="79" t="s">
        <v>373</v>
      </c>
      <c r="C439" s="72" t="s">
        <v>170</v>
      </c>
      <c r="D439" s="72" t="s">
        <v>166</v>
      </c>
      <c r="E439" s="75" t="s">
        <v>840</v>
      </c>
      <c r="F439" s="73"/>
      <c r="G439" s="74">
        <f>G440</f>
        <v>463680</v>
      </c>
    </row>
    <row r="440" spans="1:7">
      <c r="A440" s="78" t="s">
        <v>255</v>
      </c>
      <c r="B440" s="79" t="s">
        <v>373</v>
      </c>
      <c r="C440" s="72" t="s">
        <v>170</v>
      </c>
      <c r="D440" s="72" t="s">
        <v>166</v>
      </c>
      <c r="E440" s="75" t="s">
        <v>840</v>
      </c>
      <c r="F440" s="73">
        <v>300</v>
      </c>
      <c r="G440" s="98">
        <v>463680</v>
      </c>
    </row>
    <row r="441" spans="1:7" ht="24">
      <c r="A441" s="88" t="s">
        <v>380</v>
      </c>
      <c r="B441" s="79" t="s">
        <v>373</v>
      </c>
      <c r="C441" s="72" t="s">
        <v>170</v>
      </c>
      <c r="D441" s="72" t="s">
        <v>166</v>
      </c>
      <c r="E441" s="75" t="s">
        <v>841</v>
      </c>
      <c r="F441" s="73"/>
      <c r="G441" s="74">
        <f>G442</f>
        <v>927360</v>
      </c>
    </row>
    <row r="442" spans="1:7">
      <c r="A442" s="78" t="s">
        <v>255</v>
      </c>
      <c r="B442" s="79" t="s">
        <v>373</v>
      </c>
      <c r="C442" s="72" t="s">
        <v>170</v>
      </c>
      <c r="D442" s="72" t="s">
        <v>166</v>
      </c>
      <c r="E442" s="75" t="s">
        <v>841</v>
      </c>
      <c r="F442" s="73">
        <v>300</v>
      </c>
      <c r="G442" s="98">
        <v>927360</v>
      </c>
    </row>
    <row r="443" spans="1:7">
      <c r="A443" s="67" t="s">
        <v>381</v>
      </c>
      <c r="B443" s="94" t="s">
        <v>373</v>
      </c>
      <c r="C443" s="69" t="s">
        <v>164</v>
      </c>
      <c r="D443" s="69" t="s">
        <v>270</v>
      </c>
      <c r="E443" s="65"/>
      <c r="F443" s="64"/>
      <c r="G443" s="70">
        <f t="shared" ref="G443:G444" si="26">G444</f>
        <v>45098546.509999998</v>
      </c>
    </row>
    <row r="444" spans="1:7">
      <c r="A444" s="67" t="s">
        <v>382</v>
      </c>
      <c r="B444" s="94" t="s">
        <v>373</v>
      </c>
      <c r="C444" s="69" t="s">
        <v>164</v>
      </c>
      <c r="D444" s="69" t="s">
        <v>147</v>
      </c>
      <c r="E444" s="65"/>
      <c r="F444" s="64"/>
      <c r="G444" s="70">
        <f t="shared" si="26"/>
        <v>45098546.509999998</v>
      </c>
    </row>
    <row r="445" spans="1:7" ht="48">
      <c r="A445" s="71" t="s">
        <v>383</v>
      </c>
      <c r="B445" s="79" t="s">
        <v>373</v>
      </c>
      <c r="C445" s="72" t="s">
        <v>164</v>
      </c>
      <c r="D445" s="72" t="s">
        <v>147</v>
      </c>
      <c r="E445" s="106" t="s">
        <v>842</v>
      </c>
      <c r="F445" s="73"/>
      <c r="G445" s="74">
        <f>G446+G469</f>
        <v>45098546.509999998</v>
      </c>
    </row>
    <row r="446" spans="1:7" ht="48">
      <c r="A446" s="71" t="s">
        <v>843</v>
      </c>
      <c r="B446" s="79" t="s">
        <v>373</v>
      </c>
      <c r="C446" s="72" t="s">
        <v>164</v>
      </c>
      <c r="D446" s="72" t="s">
        <v>147</v>
      </c>
      <c r="E446" s="106" t="s">
        <v>844</v>
      </c>
      <c r="F446" s="73"/>
      <c r="G446" s="74">
        <f>G447+G461+G458</f>
        <v>42602629.359999999</v>
      </c>
    </row>
    <row r="447" spans="1:7" ht="24">
      <c r="A447" s="71" t="s">
        <v>384</v>
      </c>
      <c r="B447" s="79" t="s">
        <v>373</v>
      </c>
      <c r="C447" s="72" t="s">
        <v>164</v>
      </c>
      <c r="D447" s="72" t="s">
        <v>147</v>
      </c>
      <c r="E447" s="106" t="s">
        <v>845</v>
      </c>
      <c r="F447" s="73"/>
      <c r="G447" s="74">
        <f>G448+G450+G452+G456</f>
        <v>20451363.870000001</v>
      </c>
    </row>
    <row r="448" spans="1:7" ht="45">
      <c r="A448" s="136" t="s">
        <v>846</v>
      </c>
      <c r="B448" s="79" t="s">
        <v>373</v>
      </c>
      <c r="C448" s="72" t="s">
        <v>164</v>
      </c>
      <c r="D448" s="72" t="s">
        <v>147</v>
      </c>
      <c r="E448" s="106" t="s">
        <v>847</v>
      </c>
      <c r="F448" s="73"/>
      <c r="G448" s="74">
        <f>G449</f>
        <v>3704360.82</v>
      </c>
    </row>
    <row r="449" spans="1:7" ht="60">
      <c r="A449" s="75" t="s">
        <v>195</v>
      </c>
      <c r="B449" s="79" t="s">
        <v>373</v>
      </c>
      <c r="C449" s="72" t="s">
        <v>164</v>
      </c>
      <c r="D449" s="72" t="s">
        <v>147</v>
      </c>
      <c r="E449" s="106" t="s">
        <v>847</v>
      </c>
      <c r="F449" s="73">
        <v>100</v>
      </c>
      <c r="G449" s="74">
        <v>3704360.82</v>
      </c>
    </row>
    <row r="450" spans="1:7" ht="60">
      <c r="A450" s="136" t="s">
        <v>848</v>
      </c>
      <c r="B450" s="79" t="s">
        <v>373</v>
      </c>
      <c r="C450" s="72" t="s">
        <v>164</v>
      </c>
      <c r="D450" s="72" t="s">
        <v>147</v>
      </c>
      <c r="E450" s="106" t="s">
        <v>849</v>
      </c>
      <c r="F450" s="73"/>
      <c r="G450" s="74">
        <f>G451</f>
        <v>8810354.5899999999</v>
      </c>
    </row>
    <row r="451" spans="1:7" ht="60">
      <c r="A451" s="75" t="s">
        <v>195</v>
      </c>
      <c r="B451" s="79" t="s">
        <v>373</v>
      </c>
      <c r="C451" s="72" t="s">
        <v>164</v>
      </c>
      <c r="D451" s="72" t="s">
        <v>147</v>
      </c>
      <c r="E451" s="106" t="s">
        <v>849</v>
      </c>
      <c r="F451" s="73">
        <v>100</v>
      </c>
      <c r="G451" s="98">
        <v>8810354.5899999999</v>
      </c>
    </row>
    <row r="452" spans="1:7" ht="24">
      <c r="A452" s="71" t="s">
        <v>274</v>
      </c>
      <c r="B452" s="79" t="s">
        <v>373</v>
      </c>
      <c r="C452" s="72" t="s">
        <v>164</v>
      </c>
      <c r="D452" s="72" t="s">
        <v>147</v>
      </c>
      <c r="E452" s="106" t="s">
        <v>850</v>
      </c>
      <c r="F452" s="73"/>
      <c r="G452" s="98">
        <f>G454+G455+G453</f>
        <v>5226014.46</v>
      </c>
    </row>
    <row r="453" spans="1:7" ht="60">
      <c r="A453" s="71" t="s">
        <v>195</v>
      </c>
      <c r="B453" s="79" t="s">
        <v>373</v>
      </c>
      <c r="C453" s="72" t="s">
        <v>164</v>
      </c>
      <c r="D453" s="72" t="s">
        <v>147</v>
      </c>
      <c r="E453" s="106" t="s">
        <v>850</v>
      </c>
      <c r="F453" s="73">
        <v>100</v>
      </c>
      <c r="G453" s="98">
        <v>932898.99</v>
      </c>
    </row>
    <row r="454" spans="1:7" ht="24">
      <c r="A454" s="75" t="s">
        <v>209</v>
      </c>
      <c r="B454" s="79" t="s">
        <v>373</v>
      </c>
      <c r="C454" s="72" t="s">
        <v>164</v>
      </c>
      <c r="D454" s="72" t="s">
        <v>147</v>
      </c>
      <c r="E454" s="106" t="s">
        <v>850</v>
      </c>
      <c r="F454" s="73">
        <v>200</v>
      </c>
      <c r="G454" s="99">
        <v>4241649.47</v>
      </c>
    </row>
    <row r="455" spans="1:7">
      <c r="A455" s="71" t="s">
        <v>226</v>
      </c>
      <c r="B455" s="79" t="s">
        <v>373</v>
      </c>
      <c r="C455" s="72" t="s">
        <v>164</v>
      </c>
      <c r="D455" s="72" t="s">
        <v>147</v>
      </c>
      <c r="E455" s="106" t="s">
        <v>850</v>
      </c>
      <c r="F455" s="73">
        <v>800</v>
      </c>
      <c r="G455" s="98">
        <v>51466</v>
      </c>
    </row>
    <row r="456" spans="1:7" ht="36">
      <c r="A456" s="114" t="s">
        <v>851</v>
      </c>
      <c r="B456" s="79" t="s">
        <v>373</v>
      </c>
      <c r="C456" s="72" t="s">
        <v>164</v>
      </c>
      <c r="D456" s="72" t="s">
        <v>147</v>
      </c>
      <c r="E456" s="105" t="s">
        <v>852</v>
      </c>
      <c r="F456" s="73"/>
      <c r="G456" s="74">
        <f>G457</f>
        <v>2710634</v>
      </c>
    </row>
    <row r="457" spans="1:7" ht="24">
      <c r="A457" s="75" t="s">
        <v>209</v>
      </c>
      <c r="B457" s="79" t="s">
        <v>373</v>
      </c>
      <c r="C457" s="72" t="s">
        <v>164</v>
      </c>
      <c r="D457" s="72" t="s">
        <v>147</v>
      </c>
      <c r="E457" s="105" t="s">
        <v>852</v>
      </c>
      <c r="F457" s="73">
        <v>200</v>
      </c>
      <c r="G457" s="98">
        <v>2710634</v>
      </c>
    </row>
    <row r="458" spans="1:7" ht="36">
      <c r="A458" s="137" t="s">
        <v>853</v>
      </c>
      <c r="B458" s="79" t="s">
        <v>373</v>
      </c>
      <c r="C458" s="138" t="s">
        <v>164</v>
      </c>
      <c r="D458" s="138" t="s">
        <v>147</v>
      </c>
      <c r="E458" s="139" t="s">
        <v>854</v>
      </c>
      <c r="F458" s="73"/>
      <c r="G458" s="98">
        <f>G459</f>
        <v>8300000</v>
      </c>
    </row>
    <row r="459" spans="1:7" ht="60">
      <c r="A459" s="75" t="s">
        <v>855</v>
      </c>
      <c r="B459" s="79" t="s">
        <v>373</v>
      </c>
      <c r="C459" s="72" t="s">
        <v>164</v>
      </c>
      <c r="D459" s="72" t="s">
        <v>147</v>
      </c>
      <c r="E459" s="105" t="s">
        <v>856</v>
      </c>
      <c r="F459" s="73"/>
      <c r="G459" s="98">
        <f>G460</f>
        <v>8300000</v>
      </c>
    </row>
    <row r="460" spans="1:7" ht="24">
      <c r="A460" s="75" t="s">
        <v>209</v>
      </c>
      <c r="B460" s="79" t="s">
        <v>373</v>
      </c>
      <c r="C460" s="72" t="s">
        <v>164</v>
      </c>
      <c r="D460" s="72" t="s">
        <v>147</v>
      </c>
      <c r="E460" s="105" t="s">
        <v>856</v>
      </c>
      <c r="F460" s="73">
        <v>200</v>
      </c>
      <c r="G460" s="98">
        <v>8300000</v>
      </c>
    </row>
    <row r="461" spans="1:7" ht="48">
      <c r="A461" s="71" t="s">
        <v>385</v>
      </c>
      <c r="B461" s="79" t="s">
        <v>373</v>
      </c>
      <c r="C461" s="72" t="s">
        <v>164</v>
      </c>
      <c r="D461" s="72" t="s">
        <v>147</v>
      </c>
      <c r="E461" s="106" t="s">
        <v>857</v>
      </c>
      <c r="F461" s="73"/>
      <c r="G461" s="74">
        <f>G462</f>
        <v>13851265.49</v>
      </c>
    </row>
    <row r="462" spans="1:7" ht="36">
      <c r="A462" s="71" t="s">
        <v>386</v>
      </c>
      <c r="B462" s="79" t="s">
        <v>373</v>
      </c>
      <c r="C462" s="72" t="s">
        <v>164</v>
      </c>
      <c r="D462" s="72" t="s">
        <v>147</v>
      </c>
      <c r="E462" s="106" t="s">
        <v>858</v>
      </c>
      <c r="F462" s="73"/>
      <c r="G462" s="74">
        <f>G463+G467</f>
        <v>13851265.49</v>
      </c>
    </row>
    <row r="463" spans="1:7" ht="24">
      <c r="A463" s="71" t="s">
        <v>274</v>
      </c>
      <c r="B463" s="79" t="s">
        <v>373</v>
      </c>
      <c r="C463" s="72" t="s">
        <v>164</v>
      </c>
      <c r="D463" s="72" t="s">
        <v>147</v>
      </c>
      <c r="E463" s="75" t="s">
        <v>859</v>
      </c>
      <c r="F463" s="73"/>
      <c r="G463" s="74">
        <f>G464+G465+G466</f>
        <v>13324949.49</v>
      </c>
    </row>
    <row r="464" spans="1:7" ht="60">
      <c r="A464" s="75" t="s">
        <v>195</v>
      </c>
      <c r="B464" s="79" t="s">
        <v>373</v>
      </c>
      <c r="C464" s="72" t="s">
        <v>164</v>
      </c>
      <c r="D464" s="72" t="s">
        <v>147</v>
      </c>
      <c r="E464" s="75" t="s">
        <v>859</v>
      </c>
      <c r="F464" s="73">
        <v>100</v>
      </c>
      <c r="G464" s="98">
        <v>9416520.0800000001</v>
      </c>
    </row>
    <row r="465" spans="1:7" ht="24">
      <c r="A465" s="75" t="s">
        <v>209</v>
      </c>
      <c r="B465" s="79" t="s">
        <v>373</v>
      </c>
      <c r="C465" s="72" t="s">
        <v>164</v>
      </c>
      <c r="D465" s="72" t="s">
        <v>147</v>
      </c>
      <c r="E465" s="75" t="s">
        <v>859</v>
      </c>
      <c r="F465" s="73">
        <v>200</v>
      </c>
      <c r="G465" s="74">
        <v>3856301.41</v>
      </c>
    </row>
    <row r="466" spans="1:7">
      <c r="A466" s="71" t="s">
        <v>226</v>
      </c>
      <c r="B466" s="79" t="s">
        <v>373</v>
      </c>
      <c r="C466" s="72" t="s">
        <v>164</v>
      </c>
      <c r="D466" s="72" t="s">
        <v>147</v>
      </c>
      <c r="E466" s="75" t="s">
        <v>859</v>
      </c>
      <c r="F466" s="73">
        <v>800</v>
      </c>
      <c r="G466" s="98">
        <v>52128</v>
      </c>
    </row>
    <row r="467" spans="1:7" ht="75">
      <c r="A467" s="136" t="s">
        <v>860</v>
      </c>
      <c r="B467" s="79" t="s">
        <v>373</v>
      </c>
      <c r="C467" s="72" t="s">
        <v>164</v>
      </c>
      <c r="D467" s="72" t="s">
        <v>147</v>
      </c>
      <c r="E467" s="75" t="s">
        <v>861</v>
      </c>
      <c r="F467" s="73"/>
      <c r="G467" s="98">
        <f>G468</f>
        <v>526316</v>
      </c>
    </row>
    <row r="468" spans="1:7" ht="24">
      <c r="A468" s="75" t="s">
        <v>209</v>
      </c>
      <c r="B468" s="79" t="s">
        <v>373</v>
      </c>
      <c r="C468" s="72" t="s">
        <v>164</v>
      </c>
      <c r="D468" s="72" t="s">
        <v>147</v>
      </c>
      <c r="E468" s="75" t="s">
        <v>861</v>
      </c>
      <c r="F468" s="73">
        <v>200</v>
      </c>
      <c r="G468" s="98">
        <v>526316</v>
      </c>
    </row>
    <row r="469" spans="1:7" ht="48.75">
      <c r="A469" s="131" t="s">
        <v>387</v>
      </c>
      <c r="B469" s="103" t="s">
        <v>373</v>
      </c>
      <c r="C469" s="117" t="s">
        <v>164</v>
      </c>
      <c r="D469" s="117" t="s">
        <v>147</v>
      </c>
      <c r="E469" s="140" t="s">
        <v>862</v>
      </c>
      <c r="F469" s="119"/>
      <c r="G469" s="98">
        <f t="shared" ref="G469:G470" si="27">G470</f>
        <v>2495917.15</v>
      </c>
    </row>
    <row r="470" spans="1:7" ht="36">
      <c r="A470" s="71" t="s">
        <v>388</v>
      </c>
      <c r="B470" s="103" t="s">
        <v>373</v>
      </c>
      <c r="C470" s="117" t="s">
        <v>164</v>
      </c>
      <c r="D470" s="117" t="s">
        <v>147</v>
      </c>
      <c r="E470" s="140" t="s">
        <v>863</v>
      </c>
      <c r="F470" s="119"/>
      <c r="G470" s="98">
        <f t="shared" si="27"/>
        <v>2495917.15</v>
      </c>
    </row>
    <row r="471" spans="1:7" ht="48.75">
      <c r="A471" s="131" t="s">
        <v>864</v>
      </c>
      <c r="B471" s="103" t="s">
        <v>373</v>
      </c>
      <c r="C471" s="117" t="s">
        <v>164</v>
      </c>
      <c r="D471" s="117" t="s">
        <v>147</v>
      </c>
      <c r="E471" s="140" t="s">
        <v>865</v>
      </c>
      <c r="F471" s="119"/>
      <c r="G471" s="98">
        <f>G472+G473</f>
        <v>2495917.15</v>
      </c>
    </row>
    <row r="472" spans="1:7" ht="60.75">
      <c r="A472" s="118" t="s">
        <v>195</v>
      </c>
      <c r="B472" s="103" t="s">
        <v>373</v>
      </c>
      <c r="C472" s="117" t="s">
        <v>164</v>
      </c>
      <c r="D472" s="117" t="s">
        <v>147</v>
      </c>
      <c r="E472" s="140" t="s">
        <v>865</v>
      </c>
      <c r="F472" s="119">
        <v>100</v>
      </c>
      <c r="G472" s="98">
        <v>1618612.44</v>
      </c>
    </row>
    <row r="473" spans="1:7">
      <c r="A473" s="71" t="s">
        <v>255</v>
      </c>
      <c r="B473" s="103" t="s">
        <v>373</v>
      </c>
      <c r="C473" s="117" t="s">
        <v>164</v>
      </c>
      <c r="D473" s="117" t="s">
        <v>147</v>
      </c>
      <c r="E473" s="140" t="s">
        <v>865</v>
      </c>
      <c r="F473" s="119">
        <v>300</v>
      </c>
      <c r="G473" s="98">
        <v>877304.71</v>
      </c>
    </row>
    <row r="474" spans="1:7">
      <c r="A474" s="67" t="s">
        <v>322</v>
      </c>
      <c r="B474" s="94" t="s">
        <v>373</v>
      </c>
      <c r="C474" s="66">
        <v>11</v>
      </c>
      <c r="D474" s="69" t="s">
        <v>270</v>
      </c>
      <c r="E474" s="65"/>
      <c r="F474" s="64"/>
      <c r="G474" s="70">
        <f>G475</f>
        <v>8440230.3599999994</v>
      </c>
    </row>
    <row r="475" spans="1:7">
      <c r="A475" s="67" t="s">
        <v>182</v>
      </c>
      <c r="B475" s="94" t="s">
        <v>373</v>
      </c>
      <c r="C475" s="66">
        <v>11</v>
      </c>
      <c r="D475" s="69" t="s">
        <v>149</v>
      </c>
      <c r="E475" s="132"/>
      <c r="F475" s="64"/>
      <c r="G475" s="70">
        <f>G476</f>
        <v>8440230.3599999994</v>
      </c>
    </row>
    <row r="476" spans="1:7" ht="60">
      <c r="A476" s="71" t="s">
        <v>323</v>
      </c>
      <c r="B476" s="79" t="s">
        <v>373</v>
      </c>
      <c r="C476" s="112">
        <v>11</v>
      </c>
      <c r="D476" s="72" t="s">
        <v>149</v>
      </c>
      <c r="E476" s="106" t="s">
        <v>833</v>
      </c>
      <c r="F476" s="73"/>
      <c r="G476" s="74">
        <f>G477</f>
        <v>8440230.3599999994</v>
      </c>
    </row>
    <row r="477" spans="1:7" ht="84">
      <c r="A477" s="71" t="s">
        <v>324</v>
      </c>
      <c r="B477" s="79" t="s">
        <v>373</v>
      </c>
      <c r="C477" s="112">
        <v>11</v>
      </c>
      <c r="D477" s="72" t="s">
        <v>149</v>
      </c>
      <c r="E477" s="106" t="s">
        <v>866</v>
      </c>
      <c r="F477" s="73"/>
      <c r="G477" s="74">
        <f>G478+G483+G486</f>
        <v>8440230.3599999994</v>
      </c>
    </row>
    <row r="478" spans="1:7" ht="48">
      <c r="A478" s="71" t="s">
        <v>325</v>
      </c>
      <c r="B478" s="79" t="s">
        <v>373</v>
      </c>
      <c r="C478" s="112">
        <v>11</v>
      </c>
      <c r="D478" s="72" t="s">
        <v>149</v>
      </c>
      <c r="E478" s="75" t="s">
        <v>867</v>
      </c>
      <c r="F478" s="73"/>
      <c r="G478" s="74">
        <f>G479</f>
        <v>7885582.1100000003</v>
      </c>
    </row>
    <row r="479" spans="1:7" ht="24">
      <c r="A479" s="116" t="s">
        <v>274</v>
      </c>
      <c r="B479" s="79" t="s">
        <v>373</v>
      </c>
      <c r="C479" s="112">
        <v>11</v>
      </c>
      <c r="D479" s="72" t="s">
        <v>149</v>
      </c>
      <c r="E479" s="75" t="s">
        <v>389</v>
      </c>
      <c r="F479" s="73"/>
      <c r="G479" s="74">
        <f>G480+G481+G482</f>
        <v>7885582.1100000003</v>
      </c>
    </row>
    <row r="480" spans="1:7" ht="60">
      <c r="A480" s="116" t="s">
        <v>195</v>
      </c>
      <c r="B480" s="79" t="s">
        <v>373</v>
      </c>
      <c r="C480" s="112">
        <v>11</v>
      </c>
      <c r="D480" s="72" t="s">
        <v>149</v>
      </c>
      <c r="E480" s="75" t="s">
        <v>389</v>
      </c>
      <c r="F480" s="73">
        <v>100</v>
      </c>
      <c r="G480" s="74">
        <v>2822877.6</v>
      </c>
    </row>
    <row r="481" spans="1:7" ht="24">
      <c r="A481" s="116" t="s">
        <v>209</v>
      </c>
      <c r="B481" s="79" t="s">
        <v>373</v>
      </c>
      <c r="C481" s="112">
        <v>11</v>
      </c>
      <c r="D481" s="72" t="s">
        <v>149</v>
      </c>
      <c r="E481" s="75" t="s">
        <v>389</v>
      </c>
      <c r="F481" s="73">
        <v>200</v>
      </c>
      <c r="G481" s="74">
        <v>1335381.51</v>
      </c>
    </row>
    <row r="482" spans="1:7">
      <c r="A482" s="75" t="s">
        <v>226</v>
      </c>
      <c r="B482" s="79" t="s">
        <v>373</v>
      </c>
      <c r="C482" s="112">
        <v>11</v>
      </c>
      <c r="D482" s="72" t="s">
        <v>149</v>
      </c>
      <c r="E482" s="75" t="s">
        <v>389</v>
      </c>
      <c r="F482" s="73">
        <v>800</v>
      </c>
      <c r="G482" s="98">
        <v>3727323</v>
      </c>
    </row>
    <row r="483" spans="1:7" ht="36">
      <c r="A483" s="71" t="s">
        <v>390</v>
      </c>
      <c r="B483" s="79" t="s">
        <v>373</v>
      </c>
      <c r="C483" s="112">
        <v>11</v>
      </c>
      <c r="D483" s="72" t="s">
        <v>149</v>
      </c>
      <c r="E483" s="75" t="s">
        <v>868</v>
      </c>
      <c r="F483" s="73"/>
      <c r="G483" s="74">
        <f t="shared" ref="G483:G484" si="28">G484</f>
        <v>297646.25</v>
      </c>
    </row>
    <row r="484" spans="1:7" ht="48">
      <c r="A484" s="71" t="s">
        <v>391</v>
      </c>
      <c r="B484" s="79" t="s">
        <v>373</v>
      </c>
      <c r="C484" s="112">
        <v>11</v>
      </c>
      <c r="D484" s="72" t="s">
        <v>149</v>
      </c>
      <c r="E484" s="75" t="s">
        <v>869</v>
      </c>
      <c r="F484" s="73"/>
      <c r="G484" s="74">
        <f t="shared" si="28"/>
        <v>297646.25</v>
      </c>
    </row>
    <row r="485" spans="1:7" ht="24">
      <c r="A485" s="75" t="s">
        <v>209</v>
      </c>
      <c r="B485" s="79" t="s">
        <v>373</v>
      </c>
      <c r="C485" s="112">
        <v>11</v>
      </c>
      <c r="D485" s="72" t="s">
        <v>149</v>
      </c>
      <c r="E485" s="75" t="s">
        <v>869</v>
      </c>
      <c r="F485" s="73">
        <v>200</v>
      </c>
      <c r="G485" s="74">
        <v>297646.25</v>
      </c>
    </row>
    <row r="486" spans="1:7" ht="48">
      <c r="A486" s="75" t="s">
        <v>392</v>
      </c>
      <c r="B486" s="79" t="s">
        <v>373</v>
      </c>
      <c r="C486" s="112">
        <v>11</v>
      </c>
      <c r="D486" s="72" t="s">
        <v>149</v>
      </c>
      <c r="E486" s="75" t="s">
        <v>870</v>
      </c>
      <c r="F486" s="73"/>
      <c r="G486" s="74">
        <f t="shared" ref="G486:G487" si="29">G487</f>
        <v>257002</v>
      </c>
    </row>
    <row r="487" spans="1:7" ht="48">
      <c r="A487" s="71" t="s">
        <v>393</v>
      </c>
      <c r="B487" s="79" t="s">
        <v>373</v>
      </c>
      <c r="C487" s="112">
        <v>11</v>
      </c>
      <c r="D487" s="72" t="s">
        <v>149</v>
      </c>
      <c r="E487" s="75" t="s">
        <v>871</v>
      </c>
      <c r="F487" s="73"/>
      <c r="G487" s="74">
        <f t="shared" si="29"/>
        <v>257002</v>
      </c>
    </row>
    <row r="488" spans="1:7" ht="24">
      <c r="A488" s="75" t="s">
        <v>209</v>
      </c>
      <c r="B488" s="79" t="s">
        <v>373</v>
      </c>
      <c r="C488" s="112">
        <v>11</v>
      </c>
      <c r="D488" s="72" t="s">
        <v>149</v>
      </c>
      <c r="E488" s="75" t="s">
        <v>871</v>
      </c>
      <c r="F488" s="73">
        <v>200</v>
      </c>
      <c r="G488" s="74">
        <v>257002</v>
      </c>
    </row>
    <row r="489" spans="1:7" ht="24">
      <c r="A489" s="67" t="s">
        <v>394</v>
      </c>
      <c r="B489" s="94" t="s">
        <v>395</v>
      </c>
      <c r="C489" s="66"/>
      <c r="D489" s="69"/>
      <c r="E489" s="65"/>
      <c r="F489" s="64"/>
      <c r="G489" s="70">
        <f>G490+G497+G638+G652</f>
        <v>429325838.73999995</v>
      </c>
    </row>
    <row r="490" spans="1:7">
      <c r="A490" s="67" t="s">
        <v>146</v>
      </c>
      <c r="B490" s="94" t="s">
        <v>395</v>
      </c>
      <c r="C490" s="69" t="s">
        <v>147</v>
      </c>
      <c r="D490" s="69"/>
      <c r="E490" s="65"/>
      <c r="F490" s="64"/>
      <c r="G490" s="70">
        <f>G491</f>
        <v>2211328.34</v>
      </c>
    </row>
    <row r="491" spans="1:7" ht="48">
      <c r="A491" s="67" t="s">
        <v>152</v>
      </c>
      <c r="B491" s="94" t="s">
        <v>395</v>
      </c>
      <c r="C491" s="69" t="s">
        <v>147</v>
      </c>
      <c r="D491" s="69" t="s">
        <v>153</v>
      </c>
      <c r="E491" s="65"/>
      <c r="F491" s="64"/>
      <c r="G491" s="70">
        <f>G492</f>
        <v>2211328.34</v>
      </c>
    </row>
    <row r="492" spans="1:7" ht="24">
      <c r="A492" s="71" t="s">
        <v>224</v>
      </c>
      <c r="B492" s="79" t="s">
        <v>395</v>
      </c>
      <c r="C492" s="72" t="s">
        <v>147</v>
      </c>
      <c r="D492" s="72" t="s">
        <v>153</v>
      </c>
      <c r="E492" s="75" t="s">
        <v>658</v>
      </c>
      <c r="F492" s="73"/>
      <c r="G492" s="74">
        <f>G493</f>
        <v>2211328.34</v>
      </c>
    </row>
    <row r="493" spans="1:7" ht="24">
      <c r="A493" s="71" t="s">
        <v>225</v>
      </c>
      <c r="B493" s="79" t="s">
        <v>395</v>
      </c>
      <c r="C493" s="72" t="s">
        <v>147</v>
      </c>
      <c r="D493" s="72" t="s">
        <v>153</v>
      </c>
      <c r="E493" s="75" t="s">
        <v>659</v>
      </c>
      <c r="F493" s="73"/>
      <c r="G493" s="74">
        <f>G494</f>
        <v>2211328.34</v>
      </c>
    </row>
    <row r="494" spans="1:7" ht="24">
      <c r="A494" s="71" t="s">
        <v>194</v>
      </c>
      <c r="B494" s="79" t="s">
        <v>395</v>
      </c>
      <c r="C494" s="72" t="s">
        <v>147</v>
      </c>
      <c r="D494" s="72" t="s">
        <v>153</v>
      </c>
      <c r="E494" s="75" t="s">
        <v>660</v>
      </c>
      <c r="F494" s="73"/>
      <c r="G494" s="74">
        <f>G495+G496</f>
        <v>2211328.34</v>
      </c>
    </row>
    <row r="495" spans="1:7" ht="60">
      <c r="A495" s="75" t="s">
        <v>195</v>
      </c>
      <c r="B495" s="79" t="s">
        <v>395</v>
      </c>
      <c r="C495" s="72" t="s">
        <v>147</v>
      </c>
      <c r="D495" s="72" t="s">
        <v>153</v>
      </c>
      <c r="E495" s="75" t="s">
        <v>660</v>
      </c>
      <c r="F495" s="73">
        <v>100</v>
      </c>
      <c r="G495" s="98">
        <v>2211328.34</v>
      </c>
    </row>
    <row r="496" spans="1:7">
      <c r="A496" s="71" t="s">
        <v>226</v>
      </c>
      <c r="B496" s="79" t="s">
        <v>395</v>
      </c>
      <c r="C496" s="72" t="s">
        <v>147</v>
      </c>
      <c r="D496" s="72" t="s">
        <v>153</v>
      </c>
      <c r="E496" s="75" t="s">
        <v>660</v>
      </c>
      <c r="F496" s="73">
        <v>800</v>
      </c>
      <c r="G496" s="98">
        <v>0</v>
      </c>
    </row>
    <row r="497" spans="1:7">
      <c r="A497" s="67" t="s">
        <v>306</v>
      </c>
      <c r="B497" s="94" t="s">
        <v>395</v>
      </c>
      <c r="C497" s="69" t="s">
        <v>170</v>
      </c>
      <c r="D497" s="69" t="s">
        <v>270</v>
      </c>
      <c r="E497" s="65"/>
      <c r="F497" s="64"/>
      <c r="G497" s="70">
        <f>G498+G529+G603+G619</f>
        <v>421706574.38999999</v>
      </c>
    </row>
    <row r="498" spans="1:7">
      <c r="A498" s="67" t="s">
        <v>171</v>
      </c>
      <c r="B498" s="94" t="s">
        <v>395</v>
      </c>
      <c r="C498" s="69" t="s">
        <v>170</v>
      </c>
      <c r="D498" s="69" t="s">
        <v>147</v>
      </c>
      <c r="E498" s="65"/>
      <c r="F498" s="64"/>
      <c r="G498" s="70">
        <f>G499+G527</f>
        <v>72138591.24000001</v>
      </c>
    </row>
    <row r="499" spans="1:7" ht="24">
      <c r="A499" s="71" t="s">
        <v>307</v>
      </c>
      <c r="B499" s="79" t="s">
        <v>395</v>
      </c>
      <c r="C499" s="72" t="s">
        <v>170</v>
      </c>
      <c r="D499" s="72" t="s">
        <v>147</v>
      </c>
      <c r="E499" s="106" t="s">
        <v>797</v>
      </c>
      <c r="F499" s="73"/>
      <c r="G499" s="74">
        <f t="shared" ref="G499" si="30">G500</f>
        <v>71858591.24000001</v>
      </c>
    </row>
    <row r="500" spans="1:7" ht="36">
      <c r="A500" s="71" t="s">
        <v>308</v>
      </c>
      <c r="B500" s="79" t="s">
        <v>395</v>
      </c>
      <c r="C500" s="72" t="s">
        <v>170</v>
      </c>
      <c r="D500" s="72" t="s">
        <v>147</v>
      </c>
      <c r="E500" s="106" t="s">
        <v>872</v>
      </c>
      <c r="F500" s="73"/>
      <c r="G500" s="74">
        <f>G501+G511</f>
        <v>71858591.24000001</v>
      </c>
    </row>
    <row r="501" spans="1:7" ht="24">
      <c r="A501" s="71" t="s">
        <v>397</v>
      </c>
      <c r="B501" s="79" t="s">
        <v>395</v>
      </c>
      <c r="C501" s="72" t="s">
        <v>170</v>
      </c>
      <c r="D501" s="72" t="s">
        <v>147</v>
      </c>
      <c r="E501" s="106" t="s">
        <v>873</v>
      </c>
      <c r="F501" s="73"/>
      <c r="G501" s="74">
        <f>G502+G505+G509</f>
        <v>62863180.240000002</v>
      </c>
    </row>
    <row r="502" spans="1:7" ht="84">
      <c r="A502" s="108" t="s">
        <v>398</v>
      </c>
      <c r="B502" s="79" t="s">
        <v>395</v>
      </c>
      <c r="C502" s="72" t="s">
        <v>170</v>
      </c>
      <c r="D502" s="72" t="s">
        <v>147</v>
      </c>
      <c r="E502" s="106" t="s">
        <v>399</v>
      </c>
      <c r="F502" s="73"/>
      <c r="G502" s="74">
        <f>G503+G504</f>
        <v>31375754</v>
      </c>
    </row>
    <row r="503" spans="1:7" ht="60">
      <c r="A503" s="75" t="s">
        <v>195</v>
      </c>
      <c r="B503" s="79" t="s">
        <v>395</v>
      </c>
      <c r="C503" s="72" t="s">
        <v>170</v>
      </c>
      <c r="D503" s="72" t="s">
        <v>147</v>
      </c>
      <c r="E503" s="106" t="s">
        <v>399</v>
      </c>
      <c r="F503" s="73">
        <v>100</v>
      </c>
      <c r="G503" s="74">
        <v>31090208</v>
      </c>
    </row>
    <row r="504" spans="1:7" ht="24">
      <c r="A504" s="75" t="s">
        <v>209</v>
      </c>
      <c r="B504" s="79" t="s">
        <v>395</v>
      </c>
      <c r="C504" s="72" t="s">
        <v>170</v>
      </c>
      <c r="D504" s="72" t="s">
        <v>147</v>
      </c>
      <c r="E504" s="106" t="s">
        <v>399</v>
      </c>
      <c r="F504" s="73">
        <v>200</v>
      </c>
      <c r="G504" s="98">
        <v>285546</v>
      </c>
    </row>
    <row r="505" spans="1:7" ht="24">
      <c r="A505" s="75" t="s">
        <v>274</v>
      </c>
      <c r="B505" s="79" t="s">
        <v>395</v>
      </c>
      <c r="C505" s="72" t="s">
        <v>170</v>
      </c>
      <c r="D505" s="72" t="s">
        <v>147</v>
      </c>
      <c r="E505" s="75" t="s">
        <v>874</v>
      </c>
      <c r="F505" s="73"/>
      <c r="G505" s="74">
        <f>G506+G507+G508</f>
        <v>27508697.630000003</v>
      </c>
    </row>
    <row r="506" spans="1:7" ht="60">
      <c r="A506" s="75" t="s">
        <v>195</v>
      </c>
      <c r="B506" s="79" t="s">
        <v>395</v>
      </c>
      <c r="C506" s="72" t="s">
        <v>170</v>
      </c>
      <c r="D506" s="72" t="s">
        <v>147</v>
      </c>
      <c r="E506" s="75" t="s">
        <v>874</v>
      </c>
      <c r="F506" s="73">
        <v>100</v>
      </c>
      <c r="G506" s="98">
        <v>18146481.260000002</v>
      </c>
    </row>
    <row r="507" spans="1:7" ht="24">
      <c r="A507" s="75" t="s">
        <v>209</v>
      </c>
      <c r="B507" s="79" t="s">
        <v>395</v>
      </c>
      <c r="C507" s="72" t="s">
        <v>170</v>
      </c>
      <c r="D507" s="72" t="s">
        <v>147</v>
      </c>
      <c r="E507" s="75" t="s">
        <v>874</v>
      </c>
      <c r="F507" s="73">
        <v>200</v>
      </c>
      <c r="G507" s="109">
        <v>9052152.3699999992</v>
      </c>
    </row>
    <row r="508" spans="1:7">
      <c r="A508" s="71" t="s">
        <v>226</v>
      </c>
      <c r="B508" s="79" t="s">
        <v>395</v>
      </c>
      <c r="C508" s="72" t="s">
        <v>170</v>
      </c>
      <c r="D508" s="72" t="s">
        <v>147</v>
      </c>
      <c r="E508" s="75" t="s">
        <v>874</v>
      </c>
      <c r="F508" s="73">
        <v>800</v>
      </c>
      <c r="G508" s="98">
        <v>310064</v>
      </c>
    </row>
    <row r="509" spans="1:7" ht="36">
      <c r="A509" s="75" t="s">
        <v>400</v>
      </c>
      <c r="B509" s="79" t="s">
        <v>395</v>
      </c>
      <c r="C509" s="72" t="s">
        <v>170</v>
      </c>
      <c r="D509" s="72" t="s">
        <v>147</v>
      </c>
      <c r="E509" s="75" t="s">
        <v>875</v>
      </c>
      <c r="F509" s="73"/>
      <c r="G509" s="98">
        <f>G510</f>
        <v>3978728.61</v>
      </c>
    </row>
    <row r="510" spans="1:7" ht="24">
      <c r="A510" s="75" t="s">
        <v>209</v>
      </c>
      <c r="B510" s="79" t="s">
        <v>395</v>
      </c>
      <c r="C510" s="72" t="s">
        <v>170</v>
      </c>
      <c r="D510" s="72" t="s">
        <v>147</v>
      </c>
      <c r="E510" s="75" t="s">
        <v>875</v>
      </c>
      <c r="F510" s="73">
        <v>200</v>
      </c>
      <c r="G510" s="98">
        <v>3978728.61</v>
      </c>
    </row>
    <row r="511" spans="1:7" ht="24">
      <c r="A511" s="71" t="s">
        <v>309</v>
      </c>
      <c r="B511" s="79" t="s">
        <v>395</v>
      </c>
      <c r="C511" s="72" t="s">
        <v>170</v>
      </c>
      <c r="D511" s="72" t="s">
        <v>147</v>
      </c>
      <c r="E511" s="75" t="s">
        <v>876</v>
      </c>
      <c r="F511" s="73"/>
      <c r="G511" s="74">
        <f>G517+G515+G519+G523+G521+G525+G512</f>
        <v>8995411</v>
      </c>
    </row>
    <row r="512" spans="1:7" ht="60">
      <c r="A512" s="71" t="s">
        <v>402</v>
      </c>
      <c r="B512" s="79" t="s">
        <v>395</v>
      </c>
      <c r="C512" s="72" t="s">
        <v>170</v>
      </c>
      <c r="D512" s="72" t="s">
        <v>147</v>
      </c>
      <c r="E512" s="75" t="s">
        <v>877</v>
      </c>
      <c r="F512" s="73"/>
      <c r="G512" s="74">
        <f>G513+G514</f>
        <v>2540324</v>
      </c>
    </row>
    <row r="513" spans="1:7" ht="60">
      <c r="A513" s="75" t="s">
        <v>195</v>
      </c>
      <c r="B513" s="103" t="s">
        <v>395</v>
      </c>
      <c r="C513" s="117" t="s">
        <v>170</v>
      </c>
      <c r="D513" s="117" t="s">
        <v>147</v>
      </c>
      <c r="E513" s="121" t="s">
        <v>877</v>
      </c>
      <c r="F513" s="119">
        <v>100</v>
      </c>
      <c r="G513" s="74">
        <v>2024324</v>
      </c>
    </row>
    <row r="514" spans="1:7">
      <c r="A514" s="71" t="s">
        <v>255</v>
      </c>
      <c r="B514" s="79" t="s">
        <v>395</v>
      </c>
      <c r="C514" s="72" t="s">
        <v>170</v>
      </c>
      <c r="D514" s="72" t="s">
        <v>147</v>
      </c>
      <c r="E514" s="75" t="s">
        <v>877</v>
      </c>
      <c r="F514" s="73">
        <v>300</v>
      </c>
      <c r="G514" s="74">
        <v>516000</v>
      </c>
    </row>
    <row r="515" spans="1:7" ht="36">
      <c r="A515" s="86" t="s">
        <v>403</v>
      </c>
      <c r="B515" s="79" t="s">
        <v>395</v>
      </c>
      <c r="C515" s="72" t="s">
        <v>170</v>
      </c>
      <c r="D515" s="72" t="s">
        <v>147</v>
      </c>
      <c r="E515" s="75" t="s">
        <v>878</v>
      </c>
      <c r="F515" s="73"/>
      <c r="G515" s="74">
        <f>G516</f>
        <v>5595</v>
      </c>
    </row>
    <row r="516" spans="1:7" ht="60">
      <c r="A516" s="75" t="s">
        <v>195</v>
      </c>
      <c r="B516" s="79" t="s">
        <v>395</v>
      </c>
      <c r="C516" s="72" t="s">
        <v>170</v>
      </c>
      <c r="D516" s="72" t="s">
        <v>147</v>
      </c>
      <c r="E516" s="75" t="s">
        <v>878</v>
      </c>
      <c r="F516" s="73">
        <v>100</v>
      </c>
      <c r="G516" s="98">
        <v>5595</v>
      </c>
    </row>
    <row r="517" spans="1:7" ht="36">
      <c r="A517" s="86" t="s">
        <v>404</v>
      </c>
      <c r="B517" s="79" t="s">
        <v>395</v>
      </c>
      <c r="C517" s="72" t="s">
        <v>170</v>
      </c>
      <c r="D517" s="72" t="s">
        <v>147</v>
      </c>
      <c r="E517" s="75" t="s">
        <v>879</v>
      </c>
      <c r="F517" s="73"/>
      <c r="G517" s="74">
        <f>G518</f>
        <v>35112</v>
      </c>
    </row>
    <row r="518" spans="1:7" ht="60">
      <c r="A518" s="75" t="s">
        <v>195</v>
      </c>
      <c r="B518" s="79" t="s">
        <v>395</v>
      </c>
      <c r="C518" s="72" t="s">
        <v>170</v>
      </c>
      <c r="D518" s="72" t="s">
        <v>147</v>
      </c>
      <c r="E518" s="75" t="s">
        <v>879</v>
      </c>
      <c r="F518" s="73">
        <v>100</v>
      </c>
      <c r="G518" s="98">
        <v>35112</v>
      </c>
    </row>
    <row r="519" spans="1:7" ht="36">
      <c r="A519" s="71" t="s">
        <v>880</v>
      </c>
      <c r="B519" s="79" t="s">
        <v>395</v>
      </c>
      <c r="C519" s="117" t="s">
        <v>170</v>
      </c>
      <c r="D519" s="117" t="s">
        <v>147</v>
      </c>
      <c r="E519" s="90" t="s">
        <v>881</v>
      </c>
      <c r="F519" s="119"/>
      <c r="G519" s="98">
        <f>G520</f>
        <v>2140656</v>
      </c>
    </row>
    <row r="520" spans="1:7" ht="24">
      <c r="A520" s="75" t="s">
        <v>209</v>
      </c>
      <c r="B520" s="79" t="s">
        <v>395</v>
      </c>
      <c r="C520" s="117" t="s">
        <v>170</v>
      </c>
      <c r="D520" s="117" t="s">
        <v>147</v>
      </c>
      <c r="E520" s="90" t="s">
        <v>881</v>
      </c>
      <c r="F520" s="119">
        <v>200</v>
      </c>
      <c r="G520" s="109">
        <v>2140656</v>
      </c>
    </row>
    <row r="521" spans="1:7" ht="48">
      <c r="A521" s="71" t="s">
        <v>882</v>
      </c>
      <c r="B521" s="79" t="s">
        <v>395</v>
      </c>
      <c r="C521" s="117" t="s">
        <v>170</v>
      </c>
      <c r="D521" s="117" t="s">
        <v>147</v>
      </c>
      <c r="E521" s="90" t="s">
        <v>883</v>
      </c>
      <c r="F521" s="119"/>
      <c r="G521" s="109">
        <f>G522</f>
        <v>1707972</v>
      </c>
    </row>
    <row r="522" spans="1:7" ht="24">
      <c r="A522" s="75" t="s">
        <v>209</v>
      </c>
      <c r="B522" s="79" t="s">
        <v>395</v>
      </c>
      <c r="C522" s="117" t="s">
        <v>170</v>
      </c>
      <c r="D522" s="117" t="s">
        <v>147</v>
      </c>
      <c r="E522" s="90" t="s">
        <v>883</v>
      </c>
      <c r="F522" s="119">
        <v>200</v>
      </c>
      <c r="G522" s="109">
        <v>1707972</v>
      </c>
    </row>
    <row r="523" spans="1:7" ht="48">
      <c r="A523" s="71" t="s">
        <v>884</v>
      </c>
      <c r="B523" s="79" t="s">
        <v>395</v>
      </c>
      <c r="C523" s="117" t="s">
        <v>170</v>
      </c>
      <c r="D523" s="117" t="s">
        <v>147</v>
      </c>
      <c r="E523" s="90" t="s">
        <v>885</v>
      </c>
      <c r="F523" s="119"/>
      <c r="G523" s="98">
        <f>G524</f>
        <v>1427104</v>
      </c>
    </row>
    <row r="524" spans="1:7" ht="24">
      <c r="A524" s="75" t="s">
        <v>209</v>
      </c>
      <c r="B524" s="79" t="s">
        <v>395</v>
      </c>
      <c r="C524" s="117" t="s">
        <v>170</v>
      </c>
      <c r="D524" s="117" t="s">
        <v>147</v>
      </c>
      <c r="E524" s="90" t="s">
        <v>885</v>
      </c>
      <c r="F524" s="119">
        <v>200</v>
      </c>
      <c r="G524" s="109">
        <v>1427104</v>
      </c>
    </row>
    <row r="525" spans="1:7" ht="60">
      <c r="A525" s="71" t="s">
        <v>886</v>
      </c>
      <c r="B525" s="79" t="s">
        <v>395</v>
      </c>
      <c r="C525" s="117" t="s">
        <v>170</v>
      </c>
      <c r="D525" s="117" t="s">
        <v>147</v>
      </c>
      <c r="E525" s="90" t="s">
        <v>887</v>
      </c>
      <c r="F525" s="119"/>
      <c r="G525" s="109">
        <f>G526</f>
        <v>1138648</v>
      </c>
    </row>
    <row r="526" spans="1:7" ht="24">
      <c r="A526" s="75" t="s">
        <v>209</v>
      </c>
      <c r="B526" s="79" t="s">
        <v>395</v>
      </c>
      <c r="C526" s="117" t="s">
        <v>170</v>
      </c>
      <c r="D526" s="117" t="s">
        <v>147</v>
      </c>
      <c r="E526" s="90" t="s">
        <v>887</v>
      </c>
      <c r="F526" s="119">
        <v>200</v>
      </c>
      <c r="G526" s="109">
        <v>1138648</v>
      </c>
    </row>
    <row r="527" spans="1:7" ht="36">
      <c r="A527" s="75" t="s">
        <v>888</v>
      </c>
      <c r="B527" s="79" t="s">
        <v>395</v>
      </c>
      <c r="C527" s="117" t="s">
        <v>170</v>
      </c>
      <c r="D527" s="117" t="s">
        <v>147</v>
      </c>
      <c r="E527" s="90" t="s">
        <v>405</v>
      </c>
      <c r="F527" s="119"/>
      <c r="G527" s="109">
        <f>G528</f>
        <v>280000</v>
      </c>
    </row>
    <row r="528" spans="1:7" ht="24">
      <c r="A528" s="75" t="s">
        <v>237</v>
      </c>
      <c r="B528" s="79" t="s">
        <v>395</v>
      </c>
      <c r="C528" s="117" t="s">
        <v>170</v>
      </c>
      <c r="D528" s="117" t="s">
        <v>147</v>
      </c>
      <c r="E528" s="90" t="s">
        <v>405</v>
      </c>
      <c r="F528" s="119">
        <v>400</v>
      </c>
      <c r="G528" s="109">
        <v>280000</v>
      </c>
    </row>
    <row r="529" spans="1:7">
      <c r="A529" s="67" t="s">
        <v>172</v>
      </c>
      <c r="B529" s="94" t="s">
        <v>395</v>
      </c>
      <c r="C529" s="66" t="s">
        <v>170</v>
      </c>
      <c r="D529" s="66" t="s">
        <v>149</v>
      </c>
      <c r="E529" s="65"/>
      <c r="F529" s="64"/>
      <c r="G529" s="70">
        <f>G530+G598+G588+G593</f>
        <v>333020753.74000001</v>
      </c>
    </row>
    <row r="530" spans="1:7" ht="24">
      <c r="A530" s="71" t="s">
        <v>406</v>
      </c>
      <c r="B530" s="79" t="s">
        <v>395</v>
      </c>
      <c r="C530" s="72" t="s">
        <v>170</v>
      </c>
      <c r="D530" s="72" t="s">
        <v>149</v>
      </c>
      <c r="E530" s="106" t="s">
        <v>797</v>
      </c>
      <c r="F530" s="73"/>
      <c r="G530" s="74">
        <f>G531</f>
        <v>331440724.13999999</v>
      </c>
    </row>
    <row r="531" spans="1:7" ht="36">
      <c r="A531" s="71" t="s">
        <v>310</v>
      </c>
      <c r="B531" s="79" t="s">
        <v>395</v>
      </c>
      <c r="C531" s="72" t="s">
        <v>170</v>
      </c>
      <c r="D531" s="72" t="s">
        <v>149</v>
      </c>
      <c r="E531" s="75" t="s">
        <v>872</v>
      </c>
      <c r="F531" s="73"/>
      <c r="G531" s="74">
        <f>G532+G546</f>
        <v>331440724.13999999</v>
      </c>
    </row>
    <row r="532" spans="1:7" ht="24">
      <c r="A532" s="71" t="s">
        <v>407</v>
      </c>
      <c r="B532" s="79" t="s">
        <v>395</v>
      </c>
      <c r="C532" s="72" t="s">
        <v>170</v>
      </c>
      <c r="D532" s="72" t="s">
        <v>149</v>
      </c>
      <c r="E532" s="75" t="s">
        <v>889</v>
      </c>
      <c r="F532" s="73"/>
      <c r="G532" s="74">
        <f>G533+G538+G540+G544+G536</f>
        <v>294000908.31999999</v>
      </c>
    </row>
    <row r="533" spans="1:7" ht="96">
      <c r="A533" s="108" t="s">
        <v>408</v>
      </c>
      <c r="B533" s="79" t="s">
        <v>395</v>
      </c>
      <c r="C533" s="72" t="s">
        <v>170</v>
      </c>
      <c r="D533" s="72" t="s">
        <v>149</v>
      </c>
      <c r="E533" s="75" t="s">
        <v>890</v>
      </c>
      <c r="F533" s="73"/>
      <c r="G533" s="74">
        <f>G534+G535</f>
        <v>246154281.68000001</v>
      </c>
    </row>
    <row r="534" spans="1:7" ht="60">
      <c r="A534" s="75" t="s">
        <v>195</v>
      </c>
      <c r="B534" s="79" t="s">
        <v>395</v>
      </c>
      <c r="C534" s="72" t="s">
        <v>170</v>
      </c>
      <c r="D534" s="72" t="s">
        <v>149</v>
      </c>
      <c r="E534" s="75" t="s">
        <v>890</v>
      </c>
      <c r="F534" s="73">
        <v>100</v>
      </c>
      <c r="G534" s="74">
        <v>239553441.68000001</v>
      </c>
    </row>
    <row r="535" spans="1:7" ht="24">
      <c r="A535" s="75" t="s">
        <v>209</v>
      </c>
      <c r="B535" s="79" t="s">
        <v>395</v>
      </c>
      <c r="C535" s="72" t="s">
        <v>170</v>
      </c>
      <c r="D535" s="72" t="s">
        <v>149</v>
      </c>
      <c r="E535" s="75" t="s">
        <v>890</v>
      </c>
      <c r="F535" s="73">
        <v>200</v>
      </c>
      <c r="G535" s="98">
        <v>6600840</v>
      </c>
    </row>
    <row r="536" spans="1:7" ht="48">
      <c r="A536" s="75" t="s">
        <v>891</v>
      </c>
      <c r="B536" s="79" t="s">
        <v>395</v>
      </c>
      <c r="C536" s="72" t="s">
        <v>170</v>
      </c>
      <c r="D536" s="72" t="s">
        <v>149</v>
      </c>
      <c r="E536" s="75" t="s">
        <v>892</v>
      </c>
      <c r="F536" s="73"/>
      <c r="G536" s="98">
        <f>G537</f>
        <v>0</v>
      </c>
    </row>
    <row r="537" spans="1:7" ht="60">
      <c r="A537" s="75" t="s">
        <v>195</v>
      </c>
      <c r="B537" s="79" t="s">
        <v>395</v>
      </c>
      <c r="C537" s="72" t="s">
        <v>170</v>
      </c>
      <c r="D537" s="72" t="s">
        <v>149</v>
      </c>
      <c r="E537" s="75" t="s">
        <v>892</v>
      </c>
      <c r="F537" s="73">
        <v>100</v>
      </c>
      <c r="G537" s="98">
        <v>0</v>
      </c>
    </row>
    <row r="538" spans="1:7" ht="48">
      <c r="A538" s="75" t="s">
        <v>891</v>
      </c>
      <c r="B538" s="79" t="s">
        <v>395</v>
      </c>
      <c r="C538" s="72" t="s">
        <v>170</v>
      </c>
      <c r="D538" s="72" t="s">
        <v>149</v>
      </c>
      <c r="E538" s="75" t="s">
        <v>893</v>
      </c>
      <c r="F538" s="73"/>
      <c r="G538" s="98">
        <f>G539</f>
        <v>13308057.76</v>
      </c>
    </row>
    <row r="539" spans="1:7" ht="60">
      <c r="A539" s="75" t="s">
        <v>195</v>
      </c>
      <c r="B539" s="79" t="s">
        <v>395</v>
      </c>
      <c r="C539" s="72" t="s">
        <v>170</v>
      </c>
      <c r="D539" s="72" t="s">
        <v>149</v>
      </c>
      <c r="E539" s="75" t="s">
        <v>893</v>
      </c>
      <c r="F539" s="73">
        <v>100</v>
      </c>
      <c r="G539" s="98">
        <v>13308057.76</v>
      </c>
    </row>
    <row r="540" spans="1:7" ht="24">
      <c r="A540" s="75" t="s">
        <v>274</v>
      </c>
      <c r="B540" s="79" t="s">
        <v>395</v>
      </c>
      <c r="C540" s="72" t="s">
        <v>170</v>
      </c>
      <c r="D540" s="72" t="s">
        <v>149</v>
      </c>
      <c r="E540" s="75" t="s">
        <v>894</v>
      </c>
      <c r="F540" s="73"/>
      <c r="G540" s="74">
        <f>G542+G543+G541</f>
        <v>34138348.93</v>
      </c>
    </row>
    <row r="541" spans="1:7" ht="60">
      <c r="A541" s="75" t="s">
        <v>195</v>
      </c>
      <c r="B541" s="79" t="s">
        <v>395</v>
      </c>
      <c r="C541" s="72" t="s">
        <v>170</v>
      </c>
      <c r="D541" s="72" t="s">
        <v>149</v>
      </c>
      <c r="E541" s="75" t="s">
        <v>894</v>
      </c>
      <c r="F541" s="73">
        <v>100</v>
      </c>
      <c r="G541" s="74">
        <v>315109.99</v>
      </c>
    </row>
    <row r="542" spans="1:7" ht="24">
      <c r="A542" s="75" t="s">
        <v>209</v>
      </c>
      <c r="B542" s="79" t="s">
        <v>395</v>
      </c>
      <c r="C542" s="72" t="s">
        <v>170</v>
      </c>
      <c r="D542" s="72" t="s">
        <v>149</v>
      </c>
      <c r="E542" s="75" t="s">
        <v>894</v>
      </c>
      <c r="F542" s="73">
        <v>200</v>
      </c>
      <c r="G542" s="74">
        <v>28331809.460000001</v>
      </c>
    </row>
    <row r="543" spans="1:7">
      <c r="A543" s="71" t="s">
        <v>226</v>
      </c>
      <c r="B543" s="79" t="s">
        <v>395</v>
      </c>
      <c r="C543" s="72" t="s">
        <v>170</v>
      </c>
      <c r="D543" s="72" t="s">
        <v>149</v>
      </c>
      <c r="E543" s="75" t="s">
        <v>894</v>
      </c>
      <c r="F543" s="73">
        <v>800</v>
      </c>
      <c r="G543" s="98">
        <v>5491429.4800000004</v>
      </c>
    </row>
    <row r="544" spans="1:7" ht="36">
      <c r="A544" s="75" t="s">
        <v>400</v>
      </c>
      <c r="B544" s="79" t="s">
        <v>395</v>
      </c>
      <c r="C544" s="72" t="s">
        <v>170</v>
      </c>
      <c r="D544" s="72" t="s">
        <v>149</v>
      </c>
      <c r="E544" s="75" t="s">
        <v>895</v>
      </c>
      <c r="F544" s="73"/>
      <c r="G544" s="98">
        <f>G545</f>
        <v>400219.95</v>
      </c>
    </row>
    <row r="545" spans="1:7" ht="24">
      <c r="A545" s="75" t="s">
        <v>209</v>
      </c>
      <c r="B545" s="79" t="s">
        <v>395</v>
      </c>
      <c r="C545" s="72" t="s">
        <v>170</v>
      </c>
      <c r="D545" s="72" t="s">
        <v>149</v>
      </c>
      <c r="E545" s="75" t="s">
        <v>895</v>
      </c>
      <c r="F545" s="73">
        <v>200</v>
      </c>
      <c r="G545" s="98">
        <v>400219.95</v>
      </c>
    </row>
    <row r="546" spans="1:7" ht="24">
      <c r="A546" s="71" t="s">
        <v>311</v>
      </c>
      <c r="B546" s="79" t="s">
        <v>395</v>
      </c>
      <c r="C546" s="72" t="s">
        <v>170</v>
      </c>
      <c r="D546" s="72" t="s">
        <v>149</v>
      </c>
      <c r="E546" s="75" t="s">
        <v>896</v>
      </c>
      <c r="F546" s="73"/>
      <c r="G546" s="74">
        <f>G552+G554+G556+G558+G560+G562+G564+G580+G584+G566+G550+G582+G586+G547+G572+G575+G569</f>
        <v>37439815.820000008</v>
      </c>
    </row>
    <row r="547" spans="1:7" ht="60">
      <c r="A547" s="71" t="s">
        <v>402</v>
      </c>
      <c r="B547" s="103" t="s">
        <v>395</v>
      </c>
      <c r="C547" s="117" t="s">
        <v>170</v>
      </c>
      <c r="D547" s="117" t="s">
        <v>149</v>
      </c>
      <c r="E547" s="118" t="s">
        <v>897</v>
      </c>
      <c r="F547" s="119"/>
      <c r="G547" s="74">
        <f>G548+G549</f>
        <v>16099949</v>
      </c>
    </row>
    <row r="548" spans="1:7" ht="60">
      <c r="A548" s="75" t="s">
        <v>195</v>
      </c>
      <c r="B548" s="103" t="s">
        <v>395</v>
      </c>
      <c r="C548" s="117" t="s">
        <v>170</v>
      </c>
      <c r="D548" s="117" t="s">
        <v>149</v>
      </c>
      <c r="E548" s="118" t="s">
        <v>897</v>
      </c>
      <c r="F548" s="119">
        <v>100</v>
      </c>
      <c r="G548" s="74">
        <v>10721350.039999999</v>
      </c>
    </row>
    <row r="549" spans="1:7">
      <c r="A549" s="71" t="s">
        <v>255</v>
      </c>
      <c r="B549" s="103" t="s">
        <v>395</v>
      </c>
      <c r="C549" s="117" t="s">
        <v>170</v>
      </c>
      <c r="D549" s="117" t="s">
        <v>149</v>
      </c>
      <c r="E549" s="118" t="s">
        <v>897</v>
      </c>
      <c r="F549" s="119">
        <v>300</v>
      </c>
      <c r="G549" s="74">
        <v>5378598.96</v>
      </c>
    </row>
    <row r="550" spans="1:7" ht="36">
      <c r="A550" s="71" t="s">
        <v>409</v>
      </c>
      <c r="B550" s="79" t="s">
        <v>395</v>
      </c>
      <c r="C550" s="72" t="s">
        <v>170</v>
      </c>
      <c r="D550" s="72" t="s">
        <v>149</v>
      </c>
      <c r="E550" s="106" t="s">
        <v>440</v>
      </c>
      <c r="F550" s="73"/>
      <c r="G550" s="74">
        <f>G551</f>
        <v>1925023.08</v>
      </c>
    </row>
    <row r="551" spans="1:7" ht="24">
      <c r="A551" s="75" t="s">
        <v>209</v>
      </c>
      <c r="B551" s="79" t="s">
        <v>395</v>
      </c>
      <c r="C551" s="72" t="s">
        <v>170</v>
      </c>
      <c r="D551" s="72" t="s">
        <v>149</v>
      </c>
      <c r="E551" s="106" t="s">
        <v>440</v>
      </c>
      <c r="F551" s="73">
        <v>200</v>
      </c>
      <c r="G551" s="74">
        <v>1925023.08</v>
      </c>
    </row>
    <row r="552" spans="1:7" ht="36">
      <c r="A552" s="86" t="s">
        <v>403</v>
      </c>
      <c r="B552" s="79" t="s">
        <v>395</v>
      </c>
      <c r="C552" s="72" t="s">
        <v>170</v>
      </c>
      <c r="D552" s="72" t="s">
        <v>149</v>
      </c>
      <c r="E552" s="75" t="s">
        <v>898</v>
      </c>
      <c r="F552" s="73"/>
      <c r="G552" s="98">
        <f>G553</f>
        <v>62075</v>
      </c>
    </row>
    <row r="553" spans="1:7" ht="60">
      <c r="A553" s="75" t="s">
        <v>195</v>
      </c>
      <c r="B553" s="79" t="s">
        <v>395</v>
      </c>
      <c r="C553" s="72" t="s">
        <v>170</v>
      </c>
      <c r="D553" s="72" t="s">
        <v>149</v>
      </c>
      <c r="E553" s="75" t="s">
        <v>898</v>
      </c>
      <c r="F553" s="73">
        <v>100</v>
      </c>
      <c r="G553" s="98">
        <v>62075</v>
      </c>
    </row>
    <row r="554" spans="1:7" ht="36">
      <c r="A554" s="86" t="s">
        <v>404</v>
      </c>
      <c r="B554" s="79" t="s">
        <v>395</v>
      </c>
      <c r="C554" s="72" t="s">
        <v>170</v>
      </c>
      <c r="D554" s="72" t="s">
        <v>149</v>
      </c>
      <c r="E554" s="75" t="s">
        <v>899</v>
      </c>
      <c r="F554" s="73"/>
      <c r="G554" s="98">
        <f>G555</f>
        <v>576997</v>
      </c>
    </row>
    <row r="555" spans="1:7" ht="60">
      <c r="A555" s="75" t="s">
        <v>195</v>
      </c>
      <c r="B555" s="79" t="s">
        <v>395</v>
      </c>
      <c r="C555" s="72" t="s">
        <v>170</v>
      </c>
      <c r="D555" s="72" t="s">
        <v>149</v>
      </c>
      <c r="E555" s="75" t="s">
        <v>899</v>
      </c>
      <c r="F555" s="73">
        <v>100</v>
      </c>
      <c r="G555" s="98">
        <v>576997</v>
      </c>
    </row>
    <row r="556" spans="1:7" ht="48">
      <c r="A556" s="75" t="s">
        <v>410</v>
      </c>
      <c r="B556" s="79" t="s">
        <v>395</v>
      </c>
      <c r="C556" s="72" t="s">
        <v>170</v>
      </c>
      <c r="D556" s="72" t="s">
        <v>149</v>
      </c>
      <c r="E556" s="75" t="s">
        <v>900</v>
      </c>
      <c r="F556" s="73"/>
      <c r="G556" s="98">
        <f>G557</f>
        <v>825126</v>
      </c>
    </row>
    <row r="557" spans="1:7" ht="24">
      <c r="A557" s="75" t="s">
        <v>209</v>
      </c>
      <c r="B557" s="79" t="s">
        <v>395</v>
      </c>
      <c r="C557" s="72" t="s">
        <v>170</v>
      </c>
      <c r="D557" s="72" t="s">
        <v>149</v>
      </c>
      <c r="E557" s="75" t="s">
        <v>900</v>
      </c>
      <c r="F557" s="73">
        <v>200</v>
      </c>
      <c r="G557" s="98">
        <v>825126</v>
      </c>
    </row>
    <row r="558" spans="1:7" ht="48">
      <c r="A558" s="75" t="s">
        <v>411</v>
      </c>
      <c r="B558" s="79" t="s">
        <v>395</v>
      </c>
      <c r="C558" s="72" t="s">
        <v>170</v>
      </c>
      <c r="D558" s="72" t="s">
        <v>149</v>
      </c>
      <c r="E558" s="75" t="s">
        <v>901</v>
      </c>
      <c r="F558" s="73"/>
      <c r="G558" s="98">
        <f>G559</f>
        <v>1446672</v>
      </c>
    </row>
    <row r="559" spans="1:7" ht="24">
      <c r="A559" s="75" t="s">
        <v>209</v>
      </c>
      <c r="B559" s="79" t="s">
        <v>395</v>
      </c>
      <c r="C559" s="72" t="s">
        <v>170</v>
      </c>
      <c r="D559" s="72" t="s">
        <v>149</v>
      </c>
      <c r="E559" s="75" t="s">
        <v>901</v>
      </c>
      <c r="F559" s="73">
        <v>200</v>
      </c>
      <c r="G559" s="98">
        <v>1446672</v>
      </c>
    </row>
    <row r="560" spans="1:7" ht="60">
      <c r="A560" s="86" t="s">
        <v>412</v>
      </c>
      <c r="B560" s="79" t="s">
        <v>395</v>
      </c>
      <c r="C560" s="72" t="s">
        <v>170</v>
      </c>
      <c r="D560" s="72" t="s">
        <v>149</v>
      </c>
      <c r="E560" s="75" t="s">
        <v>902</v>
      </c>
      <c r="F560" s="73"/>
      <c r="G560" s="98">
        <f>G561</f>
        <v>285695.38</v>
      </c>
    </row>
    <row r="561" spans="1:7" ht="24">
      <c r="A561" s="75" t="s">
        <v>209</v>
      </c>
      <c r="B561" s="79" t="s">
        <v>395</v>
      </c>
      <c r="C561" s="72" t="s">
        <v>170</v>
      </c>
      <c r="D561" s="72" t="s">
        <v>149</v>
      </c>
      <c r="E561" s="75" t="s">
        <v>902</v>
      </c>
      <c r="F561" s="73">
        <v>200</v>
      </c>
      <c r="G561" s="98">
        <v>285695.38</v>
      </c>
    </row>
    <row r="562" spans="1:7" ht="60">
      <c r="A562" s="86" t="s">
        <v>413</v>
      </c>
      <c r="B562" s="79" t="s">
        <v>395</v>
      </c>
      <c r="C562" s="72" t="s">
        <v>170</v>
      </c>
      <c r="D562" s="72" t="s">
        <v>149</v>
      </c>
      <c r="E562" s="75" t="s">
        <v>903</v>
      </c>
      <c r="F562" s="73"/>
      <c r="G562" s="98">
        <f>G563</f>
        <v>2640911.52</v>
      </c>
    </row>
    <row r="563" spans="1:7" ht="24">
      <c r="A563" s="75" t="s">
        <v>209</v>
      </c>
      <c r="B563" s="79" t="s">
        <v>395</v>
      </c>
      <c r="C563" s="72" t="s">
        <v>170</v>
      </c>
      <c r="D563" s="72" t="s">
        <v>149</v>
      </c>
      <c r="E563" s="75" t="s">
        <v>903</v>
      </c>
      <c r="F563" s="73">
        <v>200</v>
      </c>
      <c r="G563" s="98">
        <v>2640911.52</v>
      </c>
    </row>
    <row r="564" spans="1:7" ht="48">
      <c r="A564" s="75" t="s">
        <v>904</v>
      </c>
      <c r="B564" s="79" t="s">
        <v>395</v>
      </c>
      <c r="C564" s="72" t="s">
        <v>170</v>
      </c>
      <c r="D564" s="72" t="s">
        <v>149</v>
      </c>
      <c r="E564" s="75" t="s">
        <v>905</v>
      </c>
      <c r="F564" s="73"/>
      <c r="G564" s="98">
        <f>G565</f>
        <v>5194877</v>
      </c>
    </row>
    <row r="565" spans="1:7" ht="24">
      <c r="A565" s="75" t="s">
        <v>209</v>
      </c>
      <c r="B565" s="79" t="s">
        <v>395</v>
      </c>
      <c r="C565" s="72" t="s">
        <v>170</v>
      </c>
      <c r="D565" s="72" t="s">
        <v>149</v>
      </c>
      <c r="E565" s="75" t="s">
        <v>905</v>
      </c>
      <c r="F565" s="73">
        <v>200</v>
      </c>
      <c r="G565" s="98">
        <v>5194877</v>
      </c>
    </row>
    <row r="566" spans="1:7">
      <c r="A566" s="114" t="s">
        <v>414</v>
      </c>
      <c r="B566" s="79" t="s">
        <v>395</v>
      </c>
      <c r="C566" s="72" t="s">
        <v>170</v>
      </c>
      <c r="D566" s="72" t="s">
        <v>149</v>
      </c>
      <c r="E566" s="89" t="s">
        <v>415</v>
      </c>
      <c r="F566" s="73"/>
      <c r="G566" s="98">
        <f>G567+G578</f>
        <v>1710952</v>
      </c>
    </row>
    <row r="567" spans="1:7" ht="120">
      <c r="A567" s="114" t="s">
        <v>906</v>
      </c>
      <c r="B567" s="79" t="s">
        <v>395</v>
      </c>
      <c r="C567" s="72" t="s">
        <v>170</v>
      </c>
      <c r="D567" s="72" t="s">
        <v>149</v>
      </c>
      <c r="E567" s="89" t="s">
        <v>907</v>
      </c>
      <c r="F567" s="73"/>
      <c r="G567" s="98">
        <f>G568</f>
        <v>1707952</v>
      </c>
    </row>
    <row r="568" spans="1:7" ht="24">
      <c r="A568" s="75" t="s">
        <v>209</v>
      </c>
      <c r="B568" s="79" t="s">
        <v>395</v>
      </c>
      <c r="C568" s="72" t="s">
        <v>170</v>
      </c>
      <c r="D568" s="72" t="s">
        <v>149</v>
      </c>
      <c r="E568" s="89" t="s">
        <v>907</v>
      </c>
      <c r="F568" s="73">
        <v>200</v>
      </c>
      <c r="G568" s="98">
        <v>1707952</v>
      </c>
    </row>
    <row r="569" spans="1:7">
      <c r="A569" s="75" t="s">
        <v>417</v>
      </c>
      <c r="B569" s="79" t="s">
        <v>395</v>
      </c>
      <c r="C569" s="72" t="s">
        <v>170</v>
      </c>
      <c r="D569" s="72" t="s">
        <v>149</v>
      </c>
      <c r="E569" s="89" t="s">
        <v>418</v>
      </c>
      <c r="F569" s="73"/>
      <c r="G569" s="98">
        <f t="shared" ref="G569:G570" si="31">G570</f>
        <v>0</v>
      </c>
    </row>
    <row r="570" spans="1:7" ht="60">
      <c r="A570" s="75" t="s">
        <v>908</v>
      </c>
      <c r="B570" s="79" t="s">
        <v>395</v>
      </c>
      <c r="C570" s="72" t="s">
        <v>170</v>
      </c>
      <c r="D570" s="72" t="s">
        <v>149</v>
      </c>
      <c r="E570" s="89" t="s">
        <v>909</v>
      </c>
      <c r="F570" s="73"/>
      <c r="G570" s="98">
        <f t="shared" si="31"/>
        <v>0</v>
      </c>
    </row>
    <row r="571" spans="1:7" ht="24">
      <c r="A571" s="75" t="s">
        <v>209</v>
      </c>
      <c r="B571" s="79" t="s">
        <v>395</v>
      </c>
      <c r="C571" s="72" t="s">
        <v>170</v>
      </c>
      <c r="D571" s="72" t="s">
        <v>149</v>
      </c>
      <c r="E571" s="89" t="s">
        <v>909</v>
      </c>
      <c r="F571" s="73">
        <v>200</v>
      </c>
      <c r="G571" s="98">
        <v>0</v>
      </c>
    </row>
    <row r="572" spans="1:7" ht="24">
      <c r="A572" s="71" t="s">
        <v>419</v>
      </c>
      <c r="B572" s="79" t="s">
        <v>395</v>
      </c>
      <c r="C572" s="72" t="s">
        <v>170</v>
      </c>
      <c r="D572" s="72" t="s">
        <v>149</v>
      </c>
      <c r="E572" s="102" t="s">
        <v>910</v>
      </c>
      <c r="F572" s="73"/>
      <c r="G572" s="98">
        <f t="shared" ref="G572:G573" si="32">G573</f>
        <v>0</v>
      </c>
    </row>
    <row r="573" spans="1:7" ht="72">
      <c r="A573" s="71" t="s">
        <v>911</v>
      </c>
      <c r="B573" s="79" t="s">
        <v>395</v>
      </c>
      <c r="C573" s="72" t="s">
        <v>170</v>
      </c>
      <c r="D573" s="72" t="s">
        <v>149</v>
      </c>
      <c r="E573" s="102" t="s">
        <v>912</v>
      </c>
      <c r="F573" s="73"/>
      <c r="G573" s="98">
        <f t="shared" si="32"/>
        <v>0</v>
      </c>
    </row>
    <row r="574" spans="1:7" ht="24">
      <c r="A574" s="75" t="s">
        <v>209</v>
      </c>
      <c r="B574" s="79" t="s">
        <v>395</v>
      </c>
      <c r="C574" s="72" t="s">
        <v>170</v>
      </c>
      <c r="D574" s="72" t="s">
        <v>149</v>
      </c>
      <c r="E574" s="102" t="s">
        <v>912</v>
      </c>
      <c r="F574" s="73">
        <v>200</v>
      </c>
      <c r="G574" s="109"/>
    </row>
    <row r="575" spans="1:7" ht="24">
      <c r="A575" s="141" t="s">
        <v>913</v>
      </c>
      <c r="B575" s="79" t="s">
        <v>395</v>
      </c>
      <c r="C575" s="72" t="s">
        <v>170</v>
      </c>
      <c r="D575" s="72" t="s">
        <v>149</v>
      </c>
      <c r="E575" s="102" t="s">
        <v>914</v>
      </c>
      <c r="F575" s="73"/>
      <c r="G575" s="109">
        <f>G576</f>
        <v>2490087.84</v>
      </c>
    </row>
    <row r="576" spans="1:7" ht="48">
      <c r="A576" s="75" t="s">
        <v>915</v>
      </c>
      <c r="B576" s="79" t="s">
        <v>395</v>
      </c>
      <c r="C576" s="72" t="s">
        <v>170</v>
      </c>
      <c r="D576" s="72" t="s">
        <v>149</v>
      </c>
      <c r="E576" s="102" t="s">
        <v>916</v>
      </c>
      <c r="F576" s="73"/>
      <c r="G576" s="109">
        <f t="shared" ref="G576" si="33">G577</f>
        <v>2490087.84</v>
      </c>
    </row>
    <row r="577" spans="1:7" ht="60">
      <c r="A577" s="75" t="s">
        <v>195</v>
      </c>
      <c r="B577" s="79" t="s">
        <v>395</v>
      </c>
      <c r="C577" s="72" t="s">
        <v>170</v>
      </c>
      <c r="D577" s="72" t="s">
        <v>149</v>
      </c>
      <c r="E577" s="102" t="s">
        <v>916</v>
      </c>
      <c r="F577" s="73">
        <v>100</v>
      </c>
      <c r="G577" s="109">
        <v>2490087.84</v>
      </c>
    </row>
    <row r="578" spans="1:7" ht="60">
      <c r="A578" s="114" t="s">
        <v>917</v>
      </c>
      <c r="B578" s="79" t="s">
        <v>395</v>
      </c>
      <c r="C578" s="72" t="s">
        <v>170</v>
      </c>
      <c r="D578" s="72" t="s">
        <v>149</v>
      </c>
      <c r="E578" s="89" t="s">
        <v>416</v>
      </c>
      <c r="F578" s="73"/>
      <c r="G578" s="98">
        <f>G579</f>
        <v>3000</v>
      </c>
    </row>
    <row r="579" spans="1:7" ht="24">
      <c r="A579" s="75" t="s">
        <v>209</v>
      </c>
      <c r="B579" s="79" t="s">
        <v>395</v>
      </c>
      <c r="C579" s="72" t="s">
        <v>170</v>
      </c>
      <c r="D579" s="72" t="s">
        <v>149</v>
      </c>
      <c r="E579" s="89" t="s">
        <v>416</v>
      </c>
      <c r="F579" s="73">
        <v>200</v>
      </c>
      <c r="G579" s="98">
        <v>3000</v>
      </c>
    </row>
    <row r="580" spans="1:7" ht="48">
      <c r="A580" s="71" t="s">
        <v>918</v>
      </c>
      <c r="B580" s="79" t="s">
        <v>395</v>
      </c>
      <c r="C580" s="117" t="s">
        <v>170</v>
      </c>
      <c r="D580" s="117" t="s">
        <v>149</v>
      </c>
      <c r="E580" s="90" t="s">
        <v>919</v>
      </c>
      <c r="F580" s="119"/>
      <c r="G580" s="98">
        <f>G581</f>
        <v>1797900</v>
      </c>
    </row>
    <row r="581" spans="1:7" ht="24">
      <c r="A581" s="75" t="s">
        <v>209</v>
      </c>
      <c r="B581" s="79" t="s">
        <v>395</v>
      </c>
      <c r="C581" s="117" t="s">
        <v>170</v>
      </c>
      <c r="D581" s="117" t="s">
        <v>149</v>
      </c>
      <c r="E581" s="90" t="s">
        <v>919</v>
      </c>
      <c r="F581" s="119">
        <v>200</v>
      </c>
      <c r="G581" s="109">
        <v>1797900</v>
      </c>
    </row>
    <row r="582" spans="1:7" ht="60">
      <c r="A582" s="71" t="s">
        <v>920</v>
      </c>
      <c r="B582" s="79" t="s">
        <v>395</v>
      </c>
      <c r="C582" s="117" t="s">
        <v>170</v>
      </c>
      <c r="D582" s="117" t="s">
        <v>149</v>
      </c>
      <c r="E582" s="90" t="s">
        <v>921</v>
      </c>
      <c r="F582" s="119"/>
      <c r="G582" s="109">
        <f>G583</f>
        <v>710970</v>
      </c>
    </row>
    <row r="583" spans="1:7" ht="24">
      <c r="A583" s="75" t="s">
        <v>209</v>
      </c>
      <c r="B583" s="79" t="s">
        <v>395</v>
      </c>
      <c r="C583" s="117" t="s">
        <v>170</v>
      </c>
      <c r="D583" s="117" t="s">
        <v>149</v>
      </c>
      <c r="E583" s="90" t="s">
        <v>921</v>
      </c>
      <c r="F583" s="119">
        <v>200</v>
      </c>
      <c r="G583" s="109">
        <v>710970</v>
      </c>
    </row>
    <row r="584" spans="1:7" ht="48">
      <c r="A584" s="71" t="s">
        <v>922</v>
      </c>
      <c r="B584" s="79" t="s">
        <v>395</v>
      </c>
      <c r="C584" s="117" t="s">
        <v>170</v>
      </c>
      <c r="D584" s="117" t="s">
        <v>149</v>
      </c>
      <c r="E584" s="90" t="s">
        <v>923</v>
      </c>
      <c r="F584" s="119"/>
      <c r="G584" s="98">
        <f>G585</f>
        <v>1198600</v>
      </c>
    </row>
    <row r="585" spans="1:7" ht="24">
      <c r="A585" s="75" t="s">
        <v>209</v>
      </c>
      <c r="B585" s="79" t="s">
        <v>395</v>
      </c>
      <c r="C585" s="117" t="s">
        <v>170</v>
      </c>
      <c r="D585" s="117" t="s">
        <v>149</v>
      </c>
      <c r="E585" s="90" t="s">
        <v>923</v>
      </c>
      <c r="F585" s="119">
        <v>200</v>
      </c>
      <c r="G585" s="109">
        <v>1198600</v>
      </c>
    </row>
    <row r="586" spans="1:7" ht="72">
      <c r="A586" s="71" t="s">
        <v>924</v>
      </c>
      <c r="B586" s="79" t="s">
        <v>395</v>
      </c>
      <c r="C586" s="117" t="s">
        <v>170</v>
      </c>
      <c r="D586" s="117" t="s">
        <v>149</v>
      </c>
      <c r="E586" s="90" t="s">
        <v>925</v>
      </c>
      <c r="F586" s="119"/>
      <c r="G586" s="109">
        <f>G587</f>
        <v>473980</v>
      </c>
    </row>
    <row r="587" spans="1:7" ht="24">
      <c r="A587" s="75" t="s">
        <v>209</v>
      </c>
      <c r="B587" s="79" t="s">
        <v>395</v>
      </c>
      <c r="C587" s="117" t="s">
        <v>170</v>
      </c>
      <c r="D587" s="117" t="s">
        <v>149</v>
      </c>
      <c r="E587" s="90" t="s">
        <v>925</v>
      </c>
      <c r="F587" s="119">
        <v>200</v>
      </c>
      <c r="G587" s="109">
        <v>473980</v>
      </c>
    </row>
    <row r="588" spans="1:7" ht="48">
      <c r="A588" s="75" t="s">
        <v>283</v>
      </c>
      <c r="B588" s="103" t="s">
        <v>395</v>
      </c>
      <c r="C588" s="117" t="s">
        <v>170</v>
      </c>
      <c r="D588" s="117" t="s">
        <v>149</v>
      </c>
      <c r="E588" s="118" t="s">
        <v>681</v>
      </c>
      <c r="F588" s="119"/>
      <c r="G588" s="74">
        <f>G589</f>
        <v>43860</v>
      </c>
    </row>
    <row r="589" spans="1:7" ht="24">
      <c r="A589" s="71" t="s">
        <v>420</v>
      </c>
      <c r="B589" s="103" t="s">
        <v>395</v>
      </c>
      <c r="C589" s="117" t="s">
        <v>170</v>
      </c>
      <c r="D589" s="117" t="s">
        <v>149</v>
      </c>
      <c r="E589" s="118" t="s">
        <v>682</v>
      </c>
      <c r="F589" s="119"/>
      <c r="G589" s="74">
        <f>G590</f>
        <v>43860</v>
      </c>
    </row>
    <row r="590" spans="1:7" ht="36">
      <c r="A590" s="71" t="s">
        <v>249</v>
      </c>
      <c r="B590" s="103" t="s">
        <v>395</v>
      </c>
      <c r="C590" s="117" t="s">
        <v>170</v>
      </c>
      <c r="D590" s="117" t="s">
        <v>149</v>
      </c>
      <c r="E590" s="118" t="s">
        <v>683</v>
      </c>
      <c r="F590" s="119"/>
      <c r="G590" s="74">
        <f>G591</f>
        <v>43860</v>
      </c>
    </row>
    <row r="591" spans="1:7" ht="24">
      <c r="A591" s="71" t="s">
        <v>250</v>
      </c>
      <c r="B591" s="103" t="s">
        <v>395</v>
      </c>
      <c r="C591" s="117" t="s">
        <v>170</v>
      </c>
      <c r="D591" s="117" t="s">
        <v>149</v>
      </c>
      <c r="E591" s="118" t="s">
        <v>684</v>
      </c>
      <c r="F591" s="119"/>
      <c r="G591" s="74">
        <f>G592</f>
        <v>43860</v>
      </c>
    </row>
    <row r="592" spans="1:7" ht="24">
      <c r="A592" s="75" t="s">
        <v>209</v>
      </c>
      <c r="B592" s="103" t="s">
        <v>395</v>
      </c>
      <c r="C592" s="117" t="s">
        <v>170</v>
      </c>
      <c r="D592" s="117" t="s">
        <v>149</v>
      </c>
      <c r="E592" s="118" t="s">
        <v>684</v>
      </c>
      <c r="F592" s="119">
        <v>200</v>
      </c>
      <c r="G592" s="74">
        <v>43860</v>
      </c>
    </row>
    <row r="593" spans="1:7" ht="36">
      <c r="A593" s="71" t="s">
        <v>214</v>
      </c>
      <c r="B593" s="79" t="s">
        <v>395</v>
      </c>
      <c r="C593" s="72" t="s">
        <v>170</v>
      </c>
      <c r="D593" s="72" t="s">
        <v>149</v>
      </c>
      <c r="E593" s="75" t="s">
        <v>649</v>
      </c>
      <c r="F593" s="73"/>
      <c r="G593" s="74">
        <f>G594</f>
        <v>1476169.6</v>
      </c>
    </row>
    <row r="594" spans="1:7" ht="60">
      <c r="A594" s="71" t="s">
        <v>421</v>
      </c>
      <c r="B594" s="79" t="s">
        <v>395</v>
      </c>
      <c r="C594" s="72" t="s">
        <v>170</v>
      </c>
      <c r="D594" s="72" t="s">
        <v>149</v>
      </c>
      <c r="E594" s="75" t="s">
        <v>252</v>
      </c>
      <c r="F594" s="73"/>
      <c r="G594" s="74">
        <f>G595</f>
        <v>1476169.6</v>
      </c>
    </row>
    <row r="595" spans="1:7" ht="24">
      <c r="A595" s="78" t="s">
        <v>422</v>
      </c>
      <c r="B595" s="79" t="s">
        <v>395</v>
      </c>
      <c r="C595" s="72" t="s">
        <v>170</v>
      </c>
      <c r="D595" s="72" t="s">
        <v>149</v>
      </c>
      <c r="E595" s="105" t="s">
        <v>926</v>
      </c>
      <c r="F595" s="73"/>
      <c r="G595" s="74">
        <f>G596</f>
        <v>1476169.6</v>
      </c>
    </row>
    <row r="596" spans="1:7" ht="36">
      <c r="A596" s="78" t="s">
        <v>279</v>
      </c>
      <c r="B596" s="79" t="s">
        <v>395</v>
      </c>
      <c r="C596" s="72" t="s">
        <v>170</v>
      </c>
      <c r="D596" s="72" t="s">
        <v>149</v>
      </c>
      <c r="E596" s="75" t="s">
        <v>927</v>
      </c>
      <c r="F596" s="73"/>
      <c r="G596" s="74">
        <f>G597</f>
        <v>1476169.6</v>
      </c>
    </row>
    <row r="597" spans="1:7" ht="24">
      <c r="A597" s="75" t="s">
        <v>209</v>
      </c>
      <c r="B597" s="79" t="s">
        <v>395</v>
      </c>
      <c r="C597" s="72" t="s">
        <v>170</v>
      </c>
      <c r="D597" s="72" t="s">
        <v>149</v>
      </c>
      <c r="E597" s="75" t="s">
        <v>927</v>
      </c>
      <c r="F597" s="73">
        <v>200</v>
      </c>
      <c r="G597" s="74">
        <v>1476169.6</v>
      </c>
    </row>
    <row r="598" spans="1:7" ht="24">
      <c r="A598" s="71" t="s">
        <v>423</v>
      </c>
      <c r="B598" s="79" t="s">
        <v>395</v>
      </c>
      <c r="C598" s="72" t="s">
        <v>170</v>
      </c>
      <c r="D598" s="72" t="s">
        <v>149</v>
      </c>
      <c r="E598" s="75" t="s">
        <v>654</v>
      </c>
      <c r="F598" s="73"/>
      <c r="G598" s="98">
        <f>G599</f>
        <v>60000</v>
      </c>
    </row>
    <row r="599" spans="1:7" ht="36">
      <c r="A599" s="71" t="s">
        <v>424</v>
      </c>
      <c r="B599" s="79" t="s">
        <v>395</v>
      </c>
      <c r="C599" s="72" t="s">
        <v>170</v>
      </c>
      <c r="D599" s="72" t="s">
        <v>149</v>
      </c>
      <c r="E599" s="75" t="s">
        <v>928</v>
      </c>
      <c r="F599" s="73"/>
      <c r="G599" s="74">
        <f>G600</f>
        <v>60000</v>
      </c>
    </row>
    <row r="600" spans="1:7" ht="36">
      <c r="A600" s="71" t="s">
        <v>425</v>
      </c>
      <c r="B600" s="79" t="s">
        <v>395</v>
      </c>
      <c r="C600" s="72" t="s">
        <v>170</v>
      </c>
      <c r="D600" s="72" t="s">
        <v>149</v>
      </c>
      <c r="E600" s="75" t="s">
        <v>929</v>
      </c>
      <c r="F600" s="73"/>
      <c r="G600" s="74">
        <f>G601</f>
        <v>60000</v>
      </c>
    </row>
    <row r="601" spans="1:7" ht="24">
      <c r="A601" s="71" t="s">
        <v>426</v>
      </c>
      <c r="B601" s="79" t="s">
        <v>395</v>
      </c>
      <c r="C601" s="72" t="s">
        <v>170</v>
      </c>
      <c r="D601" s="72" t="s">
        <v>149</v>
      </c>
      <c r="E601" s="75" t="s">
        <v>930</v>
      </c>
      <c r="F601" s="73"/>
      <c r="G601" s="74">
        <f>G602</f>
        <v>60000</v>
      </c>
    </row>
    <row r="602" spans="1:7" ht="24">
      <c r="A602" s="75" t="s">
        <v>209</v>
      </c>
      <c r="B602" s="79" t="s">
        <v>395</v>
      </c>
      <c r="C602" s="72" t="s">
        <v>170</v>
      </c>
      <c r="D602" s="72" t="s">
        <v>149</v>
      </c>
      <c r="E602" s="75" t="s">
        <v>930</v>
      </c>
      <c r="F602" s="73">
        <v>200</v>
      </c>
      <c r="G602" s="98">
        <v>60000</v>
      </c>
    </row>
    <row r="603" spans="1:7">
      <c r="A603" s="75" t="s">
        <v>427</v>
      </c>
      <c r="B603" s="79" t="s">
        <v>395</v>
      </c>
      <c r="C603" s="72" t="s">
        <v>170</v>
      </c>
      <c r="D603" s="72" t="s">
        <v>151</v>
      </c>
      <c r="E603" s="75"/>
      <c r="F603" s="73"/>
      <c r="G603" s="98">
        <f>G604</f>
        <v>9508585.5199999996</v>
      </c>
    </row>
    <row r="604" spans="1:7" ht="24">
      <c r="A604" s="71" t="s">
        <v>307</v>
      </c>
      <c r="B604" s="79" t="s">
        <v>395</v>
      </c>
      <c r="C604" s="72" t="s">
        <v>170</v>
      </c>
      <c r="D604" s="72" t="s">
        <v>151</v>
      </c>
      <c r="E604" s="106" t="s">
        <v>797</v>
      </c>
      <c r="F604" s="73"/>
      <c r="G604" s="74">
        <f>G609+G605</f>
        <v>9508585.5199999996</v>
      </c>
    </row>
    <row r="605" spans="1:7" ht="36">
      <c r="A605" s="71" t="s">
        <v>310</v>
      </c>
      <c r="B605" s="79" t="s">
        <v>395</v>
      </c>
      <c r="C605" s="72" t="s">
        <v>170</v>
      </c>
      <c r="D605" s="72" t="s">
        <v>151</v>
      </c>
      <c r="E605" s="106" t="s">
        <v>872</v>
      </c>
      <c r="F605" s="73"/>
      <c r="G605" s="74">
        <f>G606</f>
        <v>834516.32</v>
      </c>
    </row>
    <row r="606" spans="1:7" ht="24">
      <c r="A606" s="71" t="s">
        <v>407</v>
      </c>
      <c r="B606" s="79" t="s">
        <v>395</v>
      </c>
      <c r="C606" s="72" t="s">
        <v>170</v>
      </c>
      <c r="D606" s="72" t="s">
        <v>151</v>
      </c>
      <c r="E606" s="106" t="s">
        <v>889</v>
      </c>
      <c r="F606" s="73"/>
      <c r="G606" s="74">
        <f>G607</f>
        <v>834516.32</v>
      </c>
    </row>
    <row r="607" spans="1:7" ht="96">
      <c r="A607" s="71" t="s">
        <v>408</v>
      </c>
      <c r="B607" s="79" t="s">
        <v>395</v>
      </c>
      <c r="C607" s="72" t="s">
        <v>170</v>
      </c>
      <c r="D607" s="72" t="s">
        <v>151</v>
      </c>
      <c r="E607" s="106" t="s">
        <v>890</v>
      </c>
      <c r="F607" s="73"/>
      <c r="G607" s="74">
        <f>G608</f>
        <v>834516.32</v>
      </c>
    </row>
    <row r="608" spans="1:7" ht="60">
      <c r="A608" s="71" t="s">
        <v>195</v>
      </c>
      <c r="B608" s="79" t="s">
        <v>395</v>
      </c>
      <c r="C608" s="72" t="s">
        <v>170</v>
      </c>
      <c r="D608" s="72" t="s">
        <v>151</v>
      </c>
      <c r="E608" s="106" t="s">
        <v>890</v>
      </c>
      <c r="F608" s="73">
        <v>100</v>
      </c>
      <c r="G608" s="74">
        <v>834516.32</v>
      </c>
    </row>
    <row r="609" spans="1:7" ht="36">
      <c r="A609" s="75" t="s">
        <v>428</v>
      </c>
      <c r="B609" s="79" t="s">
        <v>395</v>
      </c>
      <c r="C609" s="72" t="s">
        <v>170</v>
      </c>
      <c r="D609" s="72" t="s">
        <v>151</v>
      </c>
      <c r="E609" s="75" t="s">
        <v>931</v>
      </c>
      <c r="F609" s="73"/>
      <c r="G609" s="74">
        <f>G610+G615</f>
        <v>8674069.1999999993</v>
      </c>
    </row>
    <row r="610" spans="1:7" ht="24">
      <c r="A610" s="71" t="s">
        <v>429</v>
      </c>
      <c r="B610" s="79" t="s">
        <v>395</v>
      </c>
      <c r="C610" s="72" t="s">
        <v>170</v>
      </c>
      <c r="D610" s="72" t="s">
        <v>151</v>
      </c>
      <c r="E610" s="75" t="s">
        <v>932</v>
      </c>
      <c r="F610" s="73"/>
      <c r="G610" s="74">
        <f>G613+G611</f>
        <v>3341050</v>
      </c>
    </row>
    <row r="611" spans="1:7" ht="60">
      <c r="A611" s="71" t="s">
        <v>402</v>
      </c>
      <c r="B611" s="79" t="s">
        <v>395</v>
      </c>
      <c r="C611" s="72" t="s">
        <v>170</v>
      </c>
      <c r="D611" s="72" t="s">
        <v>151</v>
      </c>
      <c r="E611" s="75" t="s">
        <v>933</v>
      </c>
      <c r="F611" s="73"/>
      <c r="G611" s="74">
        <f>G612</f>
        <v>333000</v>
      </c>
    </row>
    <row r="612" spans="1:7" ht="24">
      <c r="A612" s="75" t="s">
        <v>430</v>
      </c>
      <c r="B612" s="79" t="s">
        <v>395</v>
      </c>
      <c r="C612" s="72" t="s">
        <v>170</v>
      </c>
      <c r="D612" s="72" t="s">
        <v>151</v>
      </c>
      <c r="E612" s="75" t="s">
        <v>933</v>
      </c>
      <c r="F612" s="73">
        <v>600</v>
      </c>
      <c r="G612" s="74">
        <v>333000</v>
      </c>
    </row>
    <row r="613" spans="1:7" ht="24">
      <c r="A613" s="75" t="s">
        <v>274</v>
      </c>
      <c r="B613" s="79" t="s">
        <v>395</v>
      </c>
      <c r="C613" s="72" t="s">
        <v>170</v>
      </c>
      <c r="D613" s="72" t="s">
        <v>151</v>
      </c>
      <c r="E613" s="75" t="s">
        <v>431</v>
      </c>
      <c r="F613" s="73"/>
      <c r="G613" s="74">
        <f>G614</f>
        <v>3008050</v>
      </c>
    </row>
    <row r="614" spans="1:7" ht="24">
      <c r="A614" s="75" t="s">
        <v>430</v>
      </c>
      <c r="B614" s="79" t="s">
        <v>395</v>
      </c>
      <c r="C614" s="72" t="s">
        <v>170</v>
      </c>
      <c r="D614" s="72" t="s">
        <v>151</v>
      </c>
      <c r="E614" s="75" t="s">
        <v>431</v>
      </c>
      <c r="F614" s="73">
        <v>600</v>
      </c>
      <c r="G614" s="98">
        <v>3008050</v>
      </c>
    </row>
    <row r="615" spans="1:7" ht="36">
      <c r="A615" s="75" t="s">
        <v>432</v>
      </c>
      <c r="B615" s="79" t="s">
        <v>395</v>
      </c>
      <c r="C615" s="72" t="s">
        <v>170</v>
      </c>
      <c r="D615" s="72" t="s">
        <v>151</v>
      </c>
      <c r="E615" s="75" t="s">
        <v>934</v>
      </c>
      <c r="F615" s="73"/>
      <c r="G615" s="98">
        <f>G616</f>
        <v>5333019.2</v>
      </c>
    </row>
    <row r="616" spans="1:7" ht="36">
      <c r="A616" s="75" t="s">
        <v>433</v>
      </c>
      <c r="B616" s="79" t="s">
        <v>395</v>
      </c>
      <c r="C616" s="72" t="s">
        <v>170</v>
      </c>
      <c r="D616" s="72" t="s">
        <v>151</v>
      </c>
      <c r="E616" s="75" t="s">
        <v>434</v>
      </c>
      <c r="F616" s="73"/>
      <c r="G616" s="98">
        <f>G617+G618</f>
        <v>5333019.2</v>
      </c>
    </row>
    <row r="617" spans="1:7" ht="24">
      <c r="A617" s="75" t="s">
        <v>430</v>
      </c>
      <c r="B617" s="79" t="s">
        <v>395</v>
      </c>
      <c r="C617" s="72" t="s">
        <v>170</v>
      </c>
      <c r="D617" s="72" t="s">
        <v>151</v>
      </c>
      <c r="E617" s="75" t="s">
        <v>434</v>
      </c>
      <c r="F617" s="73">
        <v>600</v>
      </c>
      <c r="G617" s="98">
        <v>5333019.2</v>
      </c>
    </row>
    <row r="618" spans="1:7">
      <c r="A618" s="75" t="s">
        <v>226</v>
      </c>
      <c r="B618" s="79" t="s">
        <v>395</v>
      </c>
      <c r="C618" s="72" t="s">
        <v>170</v>
      </c>
      <c r="D618" s="72" t="s">
        <v>151</v>
      </c>
      <c r="E618" s="75" t="s">
        <v>434</v>
      </c>
      <c r="F618" s="73">
        <v>800</v>
      </c>
      <c r="G618" s="98">
        <v>0</v>
      </c>
    </row>
    <row r="619" spans="1:7">
      <c r="A619" s="67" t="s">
        <v>174</v>
      </c>
      <c r="B619" s="94" t="s">
        <v>395</v>
      </c>
      <c r="C619" s="69" t="s">
        <v>170</v>
      </c>
      <c r="D619" s="69" t="s">
        <v>166</v>
      </c>
      <c r="E619" s="65"/>
      <c r="F619" s="64"/>
      <c r="G619" s="70">
        <f>G620+G627</f>
        <v>7038643.8900000006</v>
      </c>
    </row>
    <row r="620" spans="1:7" ht="24">
      <c r="A620" s="71" t="s">
        <v>307</v>
      </c>
      <c r="B620" s="79" t="s">
        <v>395</v>
      </c>
      <c r="C620" s="72" t="s">
        <v>170</v>
      </c>
      <c r="D620" s="72" t="s">
        <v>166</v>
      </c>
      <c r="E620" s="106" t="s">
        <v>797</v>
      </c>
      <c r="F620" s="73"/>
      <c r="G620" s="74">
        <f t="shared" ref="G620:G621" si="34">G621</f>
        <v>3307606.08</v>
      </c>
    </row>
    <row r="621" spans="1:7" ht="48">
      <c r="A621" s="71" t="s">
        <v>334</v>
      </c>
      <c r="B621" s="79" t="s">
        <v>395</v>
      </c>
      <c r="C621" s="72" t="s">
        <v>170</v>
      </c>
      <c r="D621" s="72" t="s">
        <v>166</v>
      </c>
      <c r="E621" s="75" t="s">
        <v>798</v>
      </c>
      <c r="F621" s="73"/>
      <c r="G621" s="74">
        <f t="shared" si="34"/>
        <v>3307606.08</v>
      </c>
    </row>
    <row r="622" spans="1:7" ht="36">
      <c r="A622" s="71" t="s">
        <v>935</v>
      </c>
      <c r="B622" s="79" t="s">
        <v>395</v>
      </c>
      <c r="C622" s="72" t="s">
        <v>170</v>
      </c>
      <c r="D622" s="72" t="s">
        <v>166</v>
      </c>
      <c r="E622" s="75" t="s">
        <v>799</v>
      </c>
      <c r="F622" s="73"/>
      <c r="G622" s="74">
        <f>+G623</f>
        <v>3307606.08</v>
      </c>
    </row>
    <row r="623" spans="1:7" ht="24">
      <c r="A623" s="71" t="s">
        <v>274</v>
      </c>
      <c r="B623" s="79" t="s">
        <v>395</v>
      </c>
      <c r="C623" s="72" t="s">
        <v>170</v>
      </c>
      <c r="D623" s="72" t="s">
        <v>166</v>
      </c>
      <c r="E623" s="75" t="s">
        <v>438</v>
      </c>
      <c r="F623" s="73"/>
      <c r="G623" s="74">
        <f>G624+G625+G626</f>
        <v>3307606.08</v>
      </c>
    </row>
    <row r="624" spans="1:7" ht="60">
      <c r="A624" s="75" t="s">
        <v>195</v>
      </c>
      <c r="B624" s="79" t="s">
        <v>395</v>
      </c>
      <c r="C624" s="72" t="s">
        <v>170</v>
      </c>
      <c r="D624" s="72" t="s">
        <v>166</v>
      </c>
      <c r="E624" s="75" t="s">
        <v>438</v>
      </c>
      <c r="F624" s="73">
        <v>100</v>
      </c>
      <c r="G624" s="74">
        <v>2579107.61</v>
      </c>
    </row>
    <row r="625" spans="1:7" ht="24">
      <c r="A625" s="75" t="s">
        <v>209</v>
      </c>
      <c r="B625" s="79" t="s">
        <v>395</v>
      </c>
      <c r="C625" s="72" t="s">
        <v>170</v>
      </c>
      <c r="D625" s="72" t="s">
        <v>166</v>
      </c>
      <c r="E625" s="75" t="s">
        <v>438</v>
      </c>
      <c r="F625" s="73">
        <v>200</v>
      </c>
      <c r="G625" s="74">
        <v>726345.47</v>
      </c>
    </row>
    <row r="626" spans="1:7">
      <c r="A626" s="71" t="s">
        <v>226</v>
      </c>
      <c r="B626" s="79" t="s">
        <v>395</v>
      </c>
      <c r="C626" s="72" t="s">
        <v>170</v>
      </c>
      <c r="D626" s="72" t="s">
        <v>166</v>
      </c>
      <c r="E626" s="75" t="s">
        <v>438</v>
      </c>
      <c r="F626" s="73">
        <v>800</v>
      </c>
      <c r="G626" s="98">
        <v>2153</v>
      </c>
    </row>
    <row r="627" spans="1:7" ht="60">
      <c r="A627" s="71" t="s">
        <v>435</v>
      </c>
      <c r="B627" s="79" t="s">
        <v>395</v>
      </c>
      <c r="C627" s="72" t="s">
        <v>170</v>
      </c>
      <c r="D627" s="72" t="s">
        <v>166</v>
      </c>
      <c r="E627" s="75" t="s">
        <v>833</v>
      </c>
      <c r="F627" s="73"/>
      <c r="G627" s="98">
        <f>G628</f>
        <v>3731037.81</v>
      </c>
    </row>
    <row r="628" spans="1:7" ht="96">
      <c r="A628" s="71" t="s">
        <v>436</v>
      </c>
      <c r="B628" s="79" t="s">
        <v>395</v>
      </c>
      <c r="C628" s="72" t="s">
        <v>170</v>
      </c>
      <c r="D628" s="72" t="s">
        <v>166</v>
      </c>
      <c r="E628" s="75" t="s">
        <v>837</v>
      </c>
      <c r="F628" s="73"/>
      <c r="G628" s="98">
        <f>G629</f>
        <v>3731037.81</v>
      </c>
    </row>
    <row r="629" spans="1:7" ht="36">
      <c r="A629" s="71" t="s">
        <v>379</v>
      </c>
      <c r="B629" s="79" t="s">
        <v>395</v>
      </c>
      <c r="C629" s="72" t="s">
        <v>170</v>
      </c>
      <c r="D629" s="72" t="s">
        <v>166</v>
      </c>
      <c r="E629" s="75" t="s">
        <v>838</v>
      </c>
      <c r="F629" s="73"/>
      <c r="G629" s="98">
        <f>G630+G634+G636</f>
        <v>3731037.81</v>
      </c>
    </row>
    <row r="630" spans="1:7" ht="24">
      <c r="A630" s="71" t="s">
        <v>437</v>
      </c>
      <c r="B630" s="79" t="s">
        <v>395</v>
      </c>
      <c r="C630" s="72" t="s">
        <v>170</v>
      </c>
      <c r="D630" s="72" t="s">
        <v>166</v>
      </c>
      <c r="E630" s="75" t="s">
        <v>936</v>
      </c>
      <c r="F630" s="73"/>
      <c r="G630" s="98">
        <f>G631+G632+G633</f>
        <v>2857857.81</v>
      </c>
    </row>
    <row r="631" spans="1:7" ht="60">
      <c r="A631" s="71" t="s">
        <v>195</v>
      </c>
      <c r="B631" s="79" t="s">
        <v>395</v>
      </c>
      <c r="C631" s="72" t="s">
        <v>170</v>
      </c>
      <c r="D631" s="72" t="s">
        <v>166</v>
      </c>
      <c r="E631" s="75" t="s">
        <v>936</v>
      </c>
      <c r="F631" s="73">
        <v>100</v>
      </c>
      <c r="G631" s="98">
        <v>1268175.77</v>
      </c>
    </row>
    <row r="632" spans="1:7" ht="24">
      <c r="A632" s="71" t="s">
        <v>209</v>
      </c>
      <c r="B632" s="79" t="s">
        <v>395</v>
      </c>
      <c r="C632" s="72" t="s">
        <v>170</v>
      </c>
      <c r="D632" s="72" t="s">
        <v>166</v>
      </c>
      <c r="E632" s="75" t="s">
        <v>936</v>
      </c>
      <c r="F632" s="73">
        <v>200</v>
      </c>
      <c r="G632" s="98">
        <v>1583764.04</v>
      </c>
    </row>
    <row r="633" spans="1:7">
      <c r="A633" s="71" t="s">
        <v>226</v>
      </c>
      <c r="B633" s="79" t="s">
        <v>395</v>
      </c>
      <c r="C633" s="72" t="s">
        <v>170</v>
      </c>
      <c r="D633" s="72" t="s">
        <v>166</v>
      </c>
      <c r="E633" s="75" t="s">
        <v>936</v>
      </c>
      <c r="F633" s="73">
        <v>800</v>
      </c>
      <c r="G633" s="98">
        <v>5918</v>
      </c>
    </row>
    <row r="634" spans="1:7" ht="36">
      <c r="A634" s="71" t="s">
        <v>839</v>
      </c>
      <c r="B634" s="79" t="s">
        <v>395</v>
      </c>
      <c r="C634" s="72" t="s">
        <v>170</v>
      </c>
      <c r="D634" s="72" t="s">
        <v>166</v>
      </c>
      <c r="E634" s="75" t="s">
        <v>840</v>
      </c>
      <c r="F634" s="73"/>
      <c r="G634" s="98">
        <v>306155</v>
      </c>
    </row>
    <row r="635" spans="1:7" ht="24">
      <c r="A635" s="71" t="s">
        <v>209</v>
      </c>
      <c r="B635" s="79" t="s">
        <v>395</v>
      </c>
      <c r="C635" s="72" t="s">
        <v>170</v>
      </c>
      <c r="D635" s="72" t="s">
        <v>166</v>
      </c>
      <c r="E635" s="75" t="s">
        <v>840</v>
      </c>
      <c r="F635" s="73">
        <v>200</v>
      </c>
      <c r="G635" s="98">
        <v>306155</v>
      </c>
    </row>
    <row r="636" spans="1:7" ht="24">
      <c r="A636" s="71" t="s">
        <v>380</v>
      </c>
      <c r="B636" s="79" t="s">
        <v>395</v>
      </c>
      <c r="C636" s="72" t="s">
        <v>170</v>
      </c>
      <c r="D636" s="72" t="s">
        <v>166</v>
      </c>
      <c r="E636" s="75" t="s">
        <v>841</v>
      </c>
      <c r="F636" s="73"/>
      <c r="G636" s="98">
        <v>567025</v>
      </c>
    </row>
    <row r="637" spans="1:7" ht="24">
      <c r="A637" s="71" t="s">
        <v>209</v>
      </c>
      <c r="B637" s="79" t="s">
        <v>395</v>
      </c>
      <c r="C637" s="72" t="s">
        <v>170</v>
      </c>
      <c r="D637" s="72" t="s">
        <v>166</v>
      </c>
      <c r="E637" s="75" t="s">
        <v>841</v>
      </c>
      <c r="F637" s="73">
        <v>200</v>
      </c>
      <c r="G637" s="98">
        <v>567025</v>
      </c>
    </row>
    <row r="638" spans="1:7">
      <c r="A638" s="67" t="s">
        <v>313</v>
      </c>
      <c r="B638" s="94" t="s">
        <v>395</v>
      </c>
      <c r="C638" s="66">
        <v>10</v>
      </c>
      <c r="D638" s="69" t="s">
        <v>270</v>
      </c>
      <c r="E638" s="65"/>
      <c r="F638" s="64"/>
      <c r="G638" s="101">
        <f>G639+G646</f>
        <v>1511307.28</v>
      </c>
    </row>
    <row r="639" spans="1:7" ht="24">
      <c r="A639" s="71" t="s">
        <v>439</v>
      </c>
      <c r="B639" s="79" t="s">
        <v>395</v>
      </c>
      <c r="C639" s="72">
        <v>10</v>
      </c>
      <c r="D639" s="72" t="s">
        <v>151</v>
      </c>
      <c r="E639" s="106" t="s">
        <v>797</v>
      </c>
      <c r="F639" s="73"/>
      <c r="G639" s="74">
        <f>+G640</f>
        <v>204624</v>
      </c>
    </row>
    <row r="640" spans="1:7" ht="36">
      <c r="A640" s="71" t="s">
        <v>310</v>
      </c>
      <c r="B640" s="79" t="s">
        <v>395</v>
      </c>
      <c r="C640" s="112">
        <v>10</v>
      </c>
      <c r="D640" s="72" t="s">
        <v>151</v>
      </c>
      <c r="E640" s="75" t="s">
        <v>872</v>
      </c>
      <c r="F640" s="73"/>
      <c r="G640" s="98">
        <f>G641</f>
        <v>204624</v>
      </c>
    </row>
    <row r="641" spans="1:7" ht="24">
      <c r="A641" s="71" t="s">
        <v>937</v>
      </c>
      <c r="B641" s="79" t="s">
        <v>395</v>
      </c>
      <c r="C641" s="112">
        <v>10</v>
      </c>
      <c r="D641" s="72" t="s">
        <v>151</v>
      </c>
      <c r="E641" s="75" t="s">
        <v>896</v>
      </c>
      <c r="F641" s="71"/>
      <c r="G641" s="74">
        <f>G642+G644</f>
        <v>204624</v>
      </c>
    </row>
    <row r="642" spans="1:7" ht="36">
      <c r="A642" s="71" t="s">
        <v>409</v>
      </c>
      <c r="B642" s="79" t="s">
        <v>395</v>
      </c>
      <c r="C642" s="112">
        <v>10</v>
      </c>
      <c r="D642" s="72" t="s">
        <v>151</v>
      </c>
      <c r="E642" s="75" t="s">
        <v>440</v>
      </c>
      <c r="F642" s="71"/>
      <c r="G642" s="74">
        <f>G643</f>
        <v>82740</v>
      </c>
    </row>
    <row r="643" spans="1:7">
      <c r="A643" s="78" t="s">
        <v>255</v>
      </c>
      <c r="B643" s="79" t="s">
        <v>395</v>
      </c>
      <c r="C643" s="112">
        <v>10</v>
      </c>
      <c r="D643" s="72" t="s">
        <v>151</v>
      </c>
      <c r="E643" s="75" t="s">
        <v>440</v>
      </c>
      <c r="F643" s="71">
        <v>300</v>
      </c>
      <c r="G643" s="74">
        <v>82740</v>
      </c>
    </row>
    <row r="644" spans="1:7" ht="60">
      <c r="A644" s="86" t="s">
        <v>413</v>
      </c>
      <c r="B644" s="79" t="s">
        <v>395</v>
      </c>
      <c r="C644" s="72" t="s">
        <v>177</v>
      </c>
      <c r="D644" s="72" t="s">
        <v>151</v>
      </c>
      <c r="E644" s="75" t="s">
        <v>903</v>
      </c>
      <c r="F644" s="71"/>
      <c r="G644" s="74">
        <f>G645</f>
        <v>121884</v>
      </c>
    </row>
    <row r="645" spans="1:7">
      <c r="A645" s="78" t="s">
        <v>255</v>
      </c>
      <c r="B645" s="79" t="s">
        <v>395</v>
      </c>
      <c r="C645" s="72" t="s">
        <v>177</v>
      </c>
      <c r="D645" s="72" t="s">
        <v>151</v>
      </c>
      <c r="E645" s="75" t="s">
        <v>903</v>
      </c>
      <c r="F645" s="71">
        <v>300</v>
      </c>
      <c r="G645" s="74">
        <v>121884</v>
      </c>
    </row>
    <row r="646" spans="1:7">
      <c r="A646" s="71" t="s">
        <v>180</v>
      </c>
      <c r="B646" s="79" t="s">
        <v>395</v>
      </c>
      <c r="C646" s="112">
        <v>10</v>
      </c>
      <c r="D646" s="72" t="s">
        <v>153</v>
      </c>
      <c r="E646" s="75"/>
      <c r="F646" s="73"/>
      <c r="G646" s="74">
        <f>G647</f>
        <v>1306683.28</v>
      </c>
    </row>
    <row r="647" spans="1:7" ht="24">
      <c r="A647" s="71" t="s">
        <v>439</v>
      </c>
      <c r="B647" s="79" t="s">
        <v>395</v>
      </c>
      <c r="C647" s="112">
        <v>10</v>
      </c>
      <c r="D647" s="72" t="s">
        <v>153</v>
      </c>
      <c r="E647" s="106" t="s">
        <v>797</v>
      </c>
      <c r="F647" s="73"/>
      <c r="G647" s="74">
        <f>G648</f>
        <v>1306683.28</v>
      </c>
    </row>
    <row r="648" spans="1:7" ht="24">
      <c r="A648" s="71" t="s">
        <v>441</v>
      </c>
      <c r="B648" s="79" t="s">
        <v>395</v>
      </c>
      <c r="C648" s="112">
        <v>10</v>
      </c>
      <c r="D648" s="72" t="s">
        <v>153</v>
      </c>
      <c r="E648" s="75" t="s">
        <v>872</v>
      </c>
      <c r="F648" s="73"/>
      <c r="G648" s="74">
        <f>G649</f>
        <v>1306683.28</v>
      </c>
    </row>
    <row r="649" spans="1:7" ht="24">
      <c r="A649" s="71" t="s">
        <v>442</v>
      </c>
      <c r="B649" s="79" t="s">
        <v>395</v>
      </c>
      <c r="C649" s="112">
        <v>10</v>
      </c>
      <c r="D649" s="72" t="s">
        <v>153</v>
      </c>
      <c r="E649" s="75" t="s">
        <v>876</v>
      </c>
      <c r="F649" s="73"/>
      <c r="G649" s="74">
        <f>G650</f>
        <v>1306683.28</v>
      </c>
    </row>
    <row r="650" spans="1:7">
      <c r="A650" s="108" t="s">
        <v>443</v>
      </c>
      <c r="B650" s="79" t="s">
        <v>395</v>
      </c>
      <c r="C650" s="112">
        <v>10</v>
      </c>
      <c r="D650" s="72" t="s">
        <v>153</v>
      </c>
      <c r="E650" s="75" t="s">
        <v>938</v>
      </c>
      <c r="F650" s="73"/>
      <c r="G650" s="74">
        <f>G651</f>
        <v>1306683.28</v>
      </c>
    </row>
    <row r="651" spans="1:7">
      <c r="A651" s="71" t="s">
        <v>255</v>
      </c>
      <c r="B651" s="79" t="s">
        <v>395</v>
      </c>
      <c r="C651" s="112">
        <v>10</v>
      </c>
      <c r="D651" s="72" t="s">
        <v>153</v>
      </c>
      <c r="E651" s="75" t="s">
        <v>938</v>
      </c>
      <c r="F651" s="73">
        <v>300</v>
      </c>
      <c r="G651" s="98">
        <v>1306683.28</v>
      </c>
    </row>
    <row r="652" spans="1:7">
      <c r="A652" s="142" t="s">
        <v>322</v>
      </c>
      <c r="B652" s="143" t="s">
        <v>395</v>
      </c>
      <c r="C652" s="144" t="s">
        <v>158</v>
      </c>
      <c r="D652" s="144" t="s">
        <v>270</v>
      </c>
      <c r="E652" s="145"/>
      <c r="F652" s="146"/>
      <c r="G652" s="147">
        <f>G653</f>
        <v>3896628.73</v>
      </c>
    </row>
    <row r="653" spans="1:7">
      <c r="A653" s="148" t="s">
        <v>626</v>
      </c>
      <c r="B653" s="149" t="s">
        <v>395</v>
      </c>
      <c r="C653" s="150" t="s">
        <v>158</v>
      </c>
      <c r="D653" s="150" t="s">
        <v>151</v>
      </c>
      <c r="E653" s="151"/>
      <c r="F653" s="152"/>
      <c r="G653" s="153">
        <f>G654</f>
        <v>3896628.73</v>
      </c>
    </row>
    <row r="654" spans="1:7" ht="60">
      <c r="A654" s="71" t="s">
        <v>435</v>
      </c>
      <c r="B654" s="149" t="s">
        <v>395</v>
      </c>
      <c r="C654" s="150" t="s">
        <v>158</v>
      </c>
      <c r="D654" s="150" t="s">
        <v>151</v>
      </c>
      <c r="E654" s="151" t="s">
        <v>833</v>
      </c>
      <c r="F654" s="152"/>
      <c r="G654" s="153">
        <f>G655</f>
        <v>3896628.73</v>
      </c>
    </row>
    <row r="655" spans="1:7" ht="72.75">
      <c r="A655" s="118" t="s">
        <v>444</v>
      </c>
      <c r="B655" s="149" t="s">
        <v>395</v>
      </c>
      <c r="C655" s="150" t="s">
        <v>158</v>
      </c>
      <c r="D655" s="150" t="s">
        <v>151</v>
      </c>
      <c r="E655" s="151" t="s">
        <v>866</v>
      </c>
      <c r="F655" s="152"/>
      <c r="G655" s="153">
        <f>G656</f>
        <v>3896628.73</v>
      </c>
    </row>
    <row r="656" spans="1:7" ht="36.75">
      <c r="A656" s="154" t="s">
        <v>939</v>
      </c>
      <c r="B656" s="149" t="s">
        <v>395</v>
      </c>
      <c r="C656" s="150" t="s">
        <v>158</v>
      </c>
      <c r="D656" s="150" t="s">
        <v>151</v>
      </c>
      <c r="E656" s="151" t="s">
        <v>867</v>
      </c>
      <c r="F656" s="152"/>
      <c r="G656" s="153">
        <f>G657</f>
        <v>3896628.73</v>
      </c>
    </row>
    <row r="657" spans="1:7" ht="24">
      <c r="A657" s="71" t="s">
        <v>274</v>
      </c>
      <c r="B657" s="149" t="s">
        <v>395</v>
      </c>
      <c r="C657" s="150" t="s">
        <v>158</v>
      </c>
      <c r="D657" s="150" t="s">
        <v>151</v>
      </c>
      <c r="E657" s="151" t="s">
        <v>389</v>
      </c>
      <c r="F657" s="152"/>
      <c r="G657" s="153">
        <f>SUM(G658+G659+G660)</f>
        <v>3896628.73</v>
      </c>
    </row>
    <row r="658" spans="1:7" ht="60">
      <c r="A658" s="71" t="s">
        <v>195</v>
      </c>
      <c r="B658" s="149" t="s">
        <v>395</v>
      </c>
      <c r="C658" s="150" t="s">
        <v>158</v>
      </c>
      <c r="D658" s="150" t="s">
        <v>151</v>
      </c>
      <c r="E658" s="151" t="s">
        <v>389</v>
      </c>
      <c r="F658" s="155">
        <v>100</v>
      </c>
      <c r="G658" s="156">
        <v>1865816.02</v>
      </c>
    </row>
    <row r="659" spans="1:7" ht="24">
      <c r="A659" s="71" t="s">
        <v>209</v>
      </c>
      <c r="B659" s="149" t="s">
        <v>395</v>
      </c>
      <c r="C659" s="150" t="s">
        <v>158</v>
      </c>
      <c r="D659" s="150" t="s">
        <v>151</v>
      </c>
      <c r="E659" s="151" t="s">
        <v>389</v>
      </c>
      <c r="F659" s="155">
        <v>200</v>
      </c>
      <c r="G659" s="157">
        <v>828678.71</v>
      </c>
    </row>
    <row r="660" spans="1:7">
      <c r="A660" s="71" t="s">
        <v>226</v>
      </c>
      <c r="B660" s="149" t="s">
        <v>395</v>
      </c>
      <c r="C660" s="150" t="s">
        <v>158</v>
      </c>
      <c r="D660" s="150" t="s">
        <v>151</v>
      </c>
      <c r="E660" s="151" t="s">
        <v>389</v>
      </c>
      <c r="F660" s="158" t="s">
        <v>261</v>
      </c>
      <c r="G660" s="157">
        <v>1202134</v>
      </c>
    </row>
    <row r="661" spans="1:7">
      <c r="A661" s="159"/>
      <c r="B661" s="160"/>
      <c r="C661" s="160"/>
      <c r="D661" s="160"/>
      <c r="E661" s="161"/>
      <c r="F661" s="160"/>
      <c r="G661" s="162"/>
    </row>
    <row r="662" spans="1:7">
      <c r="A662" s="97"/>
      <c r="B662" s="76"/>
      <c r="C662" s="76"/>
      <c r="D662" s="76"/>
      <c r="E662" s="91"/>
      <c r="F662" s="76"/>
      <c r="G662" s="104"/>
    </row>
  </sheetData>
  <autoFilter ref="F1:F661"/>
  <mergeCells count="4">
    <mergeCell ref="D1:G1"/>
    <mergeCell ref="B2:G2"/>
    <mergeCell ref="B6:G6"/>
    <mergeCell ref="A9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Приложение 1</vt:lpstr>
      <vt:lpstr>Приложение 2</vt:lpstr>
      <vt:lpstr>Приложение 3</vt:lpstr>
      <vt:lpstr>Приложение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Westgate</dc:creator>
  <cp:lastModifiedBy>NIKOZLOVA</cp:lastModifiedBy>
  <cp:lastPrinted>2024-03-14T11:18:15Z</cp:lastPrinted>
  <dcterms:created xsi:type="dcterms:W3CDTF">2009-02-11T10:05:52Z</dcterms:created>
  <dcterms:modified xsi:type="dcterms:W3CDTF">2024-03-20T12:39:14Z</dcterms:modified>
</cp:coreProperties>
</file>