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лохих\Бюджет 2025\"/>
    </mc:Choice>
  </mc:AlternateContent>
  <xr:revisionPtr revIDLastSave="0" documentId="8_{D8412CB6-7A65-4581-BA2E-26E57EA5865C}" xr6:coauthVersionLast="45" xr6:coauthVersionMax="45" xr10:uidLastSave="{00000000-0000-0000-0000-000000000000}"/>
  <bookViews>
    <workbookView xWindow="-48" yWindow="-48" windowWidth="23136" windowHeight="12432" xr2:uid="{00000000-000D-0000-FFFF-FFFF00000000}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</sheets>
  <definedNames>
    <definedName name="_xlnm._FilterDatabase" localSheetId="2" hidden="1">'Приложение 3'!$B$10:$E$520</definedName>
    <definedName name="_xlnm._FilterDatabase" localSheetId="3" hidden="1">'Приложение 4'!$A$12:$F$406</definedName>
    <definedName name="_xlnm._FilterDatabase" localSheetId="4" hidden="1">'Приложение 5'!$B$15:$C$183</definedName>
    <definedName name="_xlnm._FilterDatabase" localSheetId="1" hidden="1">'Приложение №2'!$D$1:$D$84</definedName>
    <definedName name="_xlnm.Print_Area" localSheetId="1">'Приложение №2'!$A$11:$E$80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5" i="8" l="1"/>
  <c r="F299" i="8"/>
  <c r="F298" i="8" s="1"/>
  <c r="E299" i="8"/>
  <c r="D299" i="8"/>
  <c r="E298" i="8"/>
  <c r="D298" i="8"/>
  <c r="E420" i="8"/>
  <c r="E419" i="8" s="1"/>
  <c r="E418" i="8" s="1"/>
  <c r="F420" i="8"/>
  <c r="F419" i="8" s="1"/>
  <c r="F418" i="8" s="1"/>
  <c r="D420" i="8"/>
  <c r="D419" i="8" s="1"/>
  <c r="D418" i="8" s="1"/>
  <c r="F411" i="8"/>
  <c r="F410" i="8" s="1"/>
  <c r="E411" i="8"/>
  <c r="E410" i="8" s="1"/>
  <c r="D411" i="8"/>
  <c r="D410" i="8" s="1"/>
  <c r="E253" i="8"/>
  <c r="F253" i="8"/>
  <c r="D253" i="8"/>
  <c r="E248" i="8"/>
  <c r="F248" i="8"/>
  <c r="D248" i="8"/>
  <c r="F188" i="8"/>
  <c r="E188" i="8"/>
  <c r="D188" i="8"/>
  <c r="E195" i="8"/>
  <c r="F195" i="8"/>
  <c r="D195" i="8"/>
  <c r="F177" i="8"/>
  <c r="F176" i="8" s="1"/>
  <c r="F175" i="8" s="1"/>
  <c r="F174" i="8" s="1"/>
  <c r="E177" i="8"/>
  <c r="E176" i="8" s="1"/>
  <c r="E175" i="8" s="1"/>
  <c r="E174" i="8" s="1"/>
  <c r="D177" i="8"/>
  <c r="D176" i="8" s="1"/>
  <c r="D175" i="8" s="1"/>
  <c r="D174" i="8" s="1"/>
  <c r="D118" i="8"/>
  <c r="F150" i="8"/>
  <c r="E150" i="8"/>
  <c r="D150" i="8"/>
  <c r="D63" i="8"/>
  <c r="E63" i="8"/>
  <c r="F63" i="8"/>
  <c r="F51" i="8" l="1"/>
  <c r="F50" i="8" s="1"/>
  <c r="E51" i="8"/>
  <c r="E50" i="8" s="1"/>
  <c r="D51" i="8"/>
  <c r="D50" i="8" s="1"/>
  <c r="E23" i="8"/>
  <c r="F23" i="8"/>
  <c r="D23" i="8"/>
  <c r="H455" i="6"/>
  <c r="G455" i="6"/>
  <c r="F455" i="6"/>
  <c r="I518" i="7"/>
  <c r="H518" i="7"/>
  <c r="G518" i="7"/>
  <c r="H435" i="6"/>
  <c r="H434" i="6" s="1"/>
  <c r="G435" i="6"/>
  <c r="G434" i="6" s="1"/>
  <c r="F435" i="6"/>
  <c r="F434" i="6" s="1"/>
  <c r="G399" i="6"/>
  <c r="H399" i="6"/>
  <c r="F401" i="6"/>
  <c r="H324" i="6"/>
  <c r="G324" i="6"/>
  <c r="F324" i="6"/>
  <c r="H338" i="6"/>
  <c r="H337" i="6" s="1"/>
  <c r="H336" i="6" s="1"/>
  <c r="H335" i="6" s="1"/>
  <c r="G338" i="6"/>
  <c r="G337" i="6" s="1"/>
  <c r="G336" i="6" s="1"/>
  <c r="G335" i="6" s="1"/>
  <c r="F338" i="6"/>
  <c r="F337" i="6" s="1"/>
  <c r="F336" i="6" s="1"/>
  <c r="F335" i="6" s="1"/>
  <c r="H347" i="6"/>
  <c r="H346" i="6" s="1"/>
  <c r="H345" i="6" s="1"/>
  <c r="G347" i="6"/>
  <c r="G346" i="6" s="1"/>
  <c r="G345" i="6" s="1"/>
  <c r="F347" i="6"/>
  <c r="F346" i="6" s="1"/>
  <c r="F345" i="6" s="1"/>
  <c r="H276" i="6"/>
  <c r="H275" i="6" s="1"/>
  <c r="H274" i="6" s="1"/>
  <c r="H273" i="6" s="1"/>
  <c r="G276" i="6"/>
  <c r="G275" i="6" s="1"/>
  <c r="G274" i="6" s="1"/>
  <c r="G273" i="6" s="1"/>
  <c r="F276" i="6"/>
  <c r="F275" i="6" s="1"/>
  <c r="F274" i="6" s="1"/>
  <c r="F273" i="6" s="1"/>
  <c r="H280" i="6"/>
  <c r="H279" i="6" s="1"/>
  <c r="H278" i="6" s="1"/>
  <c r="G280" i="6"/>
  <c r="G279" i="6" s="1"/>
  <c r="G278" i="6" s="1"/>
  <c r="F280" i="6"/>
  <c r="F279" i="6" s="1"/>
  <c r="F278" i="6" s="1"/>
  <c r="H237" i="6"/>
  <c r="G237" i="6"/>
  <c r="F237" i="6"/>
  <c r="G244" i="6"/>
  <c r="H244" i="6"/>
  <c r="F244" i="6"/>
  <c r="F204" i="6"/>
  <c r="F199" i="6"/>
  <c r="G199" i="6"/>
  <c r="H199" i="6"/>
  <c r="F202" i="6"/>
  <c r="G202" i="6"/>
  <c r="H202" i="6"/>
  <c r="G204" i="6"/>
  <c r="H204" i="6"/>
  <c r="H159" i="6"/>
  <c r="H158" i="6" s="1"/>
  <c r="H157" i="6" s="1"/>
  <c r="G159" i="6"/>
  <c r="G158" i="6" s="1"/>
  <c r="G157" i="6" s="1"/>
  <c r="F159" i="6"/>
  <c r="F158" i="6" s="1"/>
  <c r="F157" i="6" s="1"/>
  <c r="H95" i="6"/>
  <c r="H94" i="6" s="1"/>
  <c r="H93" i="6" s="1"/>
  <c r="H92" i="6" s="1"/>
  <c r="G95" i="6"/>
  <c r="G94" i="6" s="1"/>
  <c r="G93" i="6" s="1"/>
  <c r="G92" i="6" s="1"/>
  <c r="F95" i="6"/>
  <c r="F94" i="6" s="1"/>
  <c r="F93" i="6" s="1"/>
  <c r="F92" i="6" s="1"/>
  <c r="B51" i="9"/>
  <c r="B41" i="9"/>
  <c r="G198" i="6" l="1"/>
  <c r="F198" i="6"/>
  <c r="H198" i="6"/>
  <c r="C42" i="4" l="1"/>
  <c r="D43" i="4"/>
  <c r="D42" i="4" s="1"/>
  <c r="C43" i="4"/>
  <c r="D44" i="4"/>
  <c r="E44" i="4"/>
  <c r="E43" i="4" s="1"/>
  <c r="E42" i="4" s="1"/>
  <c r="C44" i="4"/>
  <c r="E86" i="4" l="1"/>
  <c r="E85" i="4" s="1"/>
  <c r="D86" i="4"/>
  <c r="C86" i="4"/>
  <c r="C85" i="4" s="1"/>
  <c r="D85" i="4"/>
  <c r="E83" i="4"/>
  <c r="D83" i="4"/>
  <c r="C83" i="4"/>
  <c r="E81" i="4"/>
  <c r="D81" i="4"/>
  <c r="C81" i="4"/>
  <c r="I451" i="7" l="1"/>
  <c r="H474" i="7"/>
  <c r="H473" i="7" s="1"/>
  <c r="H472" i="7" s="1"/>
  <c r="I474" i="7"/>
  <c r="I473" i="7" s="1"/>
  <c r="I472" i="7" s="1"/>
  <c r="G474" i="7"/>
  <c r="G473" i="7" s="1"/>
  <c r="G472" i="7" s="1"/>
  <c r="H465" i="7"/>
  <c r="H464" i="7" s="1"/>
  <c r="H463" i="7" s="1"/>
  <c r="H462" i="7" s="1"/>
  <c r="I465" i="7"/>
  <c r="I464" i="7" s="1"/>
  <c r="I463" i="7" s="1"/>
  <c r="I462" i="7" s="1"/>
  <c r="G465" i="7"/>
  <c r="G464" i="7" s="1"/>
  <c r="G463" i="7" s="1"/>
  <c r="G462" i="7" s="1"/>
  <c r="H451" i="7" l="1"/>
  <c r="G451" i="7"/>
  <c r="H405" i="7"/>
  <c r="H404" i="7" s="1"/>
  <c r="H403" i="7" s="1"/>
  <c r="I405" i="7"/>
  <c r="I404" i="7" s="1"/>
  <c r="I403" i="7" s="1"/>
  <c r="G405" i="7"/>
  <c r="G404" i="7" s="1"/>
  <c r="G277" i="7"/>
  <c r="H252" i="7"/>
  <c r="H251" i="7" s="1"/>
  <c r="H250" i="7" s="1"/>
  <c r="H249" i="7" s="1"/>
  <c r="H248" i="7" s="1"/>
  <c r="I252" i="7"/>
  <c r="I251" i="7" s="1"/>
  <c r="I250" i="7" s="1"/>
  <c r="I249" i="7" s="1"/>
  <c r="I248" i="7" s="1"/>
  <c r="G252" i="7"/>
  <c r="G251" i="7" s="1"/>
  <c r="G250" i="7" s="1"/>
  <c r="G249" i="7" s="1"/>
  <c r="G248" i="7" s="1"/>
  <c r="G244" i="7"/>
  <c r="H237" i="7"/>
  <c r="I237" i="7"/>
  <c r="G237" i="7"/>
  <c r="H204" i="7"/>
  <c r="I204" i="7"/>
  <c r="G204" i="7"/>
  <c r="H199" i="7"/>
  <c r="I199" i="7"/>
  <c r="G199" i="7"/>
  <c r="H159" i="7"/>
  <c r="H158" i="7" s="1"/>
  <c r="H157" i="7" s="1"/>
  <c r="I159" i="7"/>
  <c r="I158" i="7" s="1"/>
  <c r="I157" i="7" s="1"/>
  <c r="G159" i="7"/>
  <c r="G158" i="7" s="1"/>
  <c r="G157" i="7" s="1"/>
  <c r="H95" i="7" l="1"/>
  <c r="H94" i="7" s="1"/>
  <c r="H93" i="7" s="1"/>
  <c r="H92" i="7" s="1"/>
  <c r="I95" i="7"/>
  <c r="I94" i="7" s="1"/>
  <c r="I93" i="7" s="1"/>
  <c r="I92" i="7" s="1"/>
  <c r="G95" i="7"/>
  <c r="G94" i="7" s="1"/>
  <c r="G93" i="7" s="1"/>
  <c r="G92" i="7" s="1"/>
  <c r="F154" i="8" l="1"/>
  <c r="E154" i="8"/>
  <c r="D154" i="8"/>
  <c r="I455" i="7"/>
  <c r="H455" i="7"/>
  <c r="G455" i="7"/>
  <c r="H328" i="6"/>
  <c r="G328" i="6"/>
  <c r="F328" i="6"/>
  <c r="E190" i="8"/>
  <c r="F190" i="8"/>
  <c r="D190" i="8"/>
  <c r="E192" i="8"/>
  <c r="F192" i="8"/>
  <c r="D192" i="8"/>
  <c r="H239" i="7"/>
  <c r="I239" i="7"/>
  <c r="G239" i="7"/>
  <c r="H241" i="7"/>
  <c r="I241" i="7"/>
  <c r="G241" i="7"/>
  <c r="F239" i="6"/>
  <c r="F241" i="6"/>
  <c r="F243" i="6"/>
  <c r="F252" i="6"/>
  <c r="F255" i="6"/>
  <c r="F259" i="6"/>
  <c r="F262" i="6"/>
  <c r="F265" i="6"/>
  <c r="F267" i="6"/>
  <c r="F269" i="6"/>
  <c r="F271" i="6"/>
  <c r="F286" i="6"/>
  <c r="F289" i="6"/>
  <c r="F292" i="6"/>
  <c r="F295" i="6"/>
  <c r="F298" i="6"/>
  <c r="F300" i="6"/>
  <c r="F302" i="6"/>
  <c r="F304" i="6"/>
  <c r="F306" i="6"/>
  <c r="F308" i="6"/>
  <c r="F310" i="6"/>
  <c r="F312" i="6"/>
  <c r="F314" i="6"/>
  <c r="F316" i="6"/>
  <c r="F318" i="6"/>
  <c r="F321" i="6"/>
  <c r="F320" i="6" s="1"/>
  <c r="F326" i="6"/>
  <c r="F333" i="6"/>
  <c r="F332" i="6" s="1"/>
  <c r="F331" i="6" s="1"/>
  <c r="F330" i="6" s="1"/>
  <c r="F343" i="6"/>
  <c r="F342" i="6" s="1"/>
  <c r="F341" i="6" s="1"/>
  <c r="F340" i="6" s="1"/>
  <c r="F353" i="6"/>
  <c r="F355" i="6"/>
  <c r="F357" i="6"/>
  <c r="G239" i="6"/>
  <c r="H239" i="6"/>
  <c r="G241" i="6"/>
  <c r="H241" i="6"/>
  <c r="D187" i="8" l="1"/>
  <c r="I236" i="7"/>
  <c r="E187" i="8"/>
  <c r="F323" i="6"/>
  <c r="F294" i="6" s="1"/>
  <c r="F236" i="6"/>
  <c r="F285" i="6"/>
  <c r="H236" i="7"/>
  <c r="G236" i="7"/>
  <c r="F187" i="8"/>
  <c r="H236" i="6"/>
  <c r="G236" i="6"/>
  <c r="F261" i="6"/>
  <c r="F251" i="6"/>
  <c r="F352" i="6"/>
  <c r="F284" i="6" l="1"/>
  <c r="F283" i="6" s="1"/>
  <c r="F282" i="6" s="1"/>
  <c r="F250" i="6"/>
  <c r="F249" i="6" s="1"/>
  <c r="F248" i="6" l="1"/>
  <c r="H389" i="7"/>
  <c r="I389" i="7"/>
  <c r="G389" i="7"/>
  <c r="D137" i="8" l="1"/>
  <c r="D134" i="8"/>
  <c r="D88" i="8"/>
  <c r="E147" i="8"/>
  <c r="E146" i="8" s="1"/>
  <c r="F147" i="8"/>
  <c r="F146" i="8" s="1"/>
  <c r="D147" i="8"/>
  <c r="D146" i="8" s="1"/>
  <c r="E403" i="8"/>
  <c r="F403" i="8"/>
  <c r="D403" i="8"/>
  <c r="H326" i="7"/>
  <c r="I326" i="7"/>
  <c r="G326" i="7"/>
  <c r="I516" i="7"/>
  <c r="H516" i="7"/>
  <c r="G516" i="7"/>
  <c r="I514" i="7"/>
  <c r="I513" i="7" s="1"/>
  <c r="H514" i="7"/>
  <c r="G514" i="7"/>
  <c r="I448" i="7"/>
  <c r="I447" i="7" s="1"/>
  <c r="H448" i="7"/>
  <c r="H447" i="7" s="1"/>
  <c r="G448" i="7"/>
  <c r="G447" i="7" s="1"/>
  <c r="I154" i="7"/>
  <c r="H154" i="7"/>
  <c r="G154" i="7"/>
  <c r="G461" i="6"/>
  <c r="H461" i="6"/>
  <c r="F461" i="6"/>
  <c r="G451" i="6"/>
  <c r="H451" i="6"/>
  <c r="F451" i="6"/>
  <c r="G453" i="6"/>
  <c r="H453" i="6"/>
  <c r="F453" i="6"/>
  <c r="G321" i="6"/>
  <c r="G320" i="6" s="1"/>
  <c r="H321" i="6"/>
  <c r="H320" i="6" s="1"/>
  <c r="G106" i="6"/>
  <c r="H106" i="6"/>
  <c r="G154" i="6"/>
  <c r="H154" i="6"/>
  <c r="F154" i="6"/>
  <c r="D74" i="4"/>
  <c r="E74" i="4"/>
  <c r="C74" i="4"/>
  <c r="D72" i="4"/>
  <c r="E72" i="4"/>
  <c r="C72" i="4"/>
  <c r="D59" i="4"/>
  <c r="E59" i="4"/>
  <c r="C59" i="4"/>
  <c r="D57" i="4"/>
  <c r="E57" i="4"/>
  <c r="C57" i="4"/>
  <c r="D55" i="4"/>
  <c r="E55" i="4"/>
  <c r="C55" i="4"/>
  <c r="C52" i="4"/>
  <c r="G513" i="7" l="1"/>
  <c r="H513" i="7"/>
  <c r="H368" i="7"/>
  <c r="H367" i="7" s="1"/>
  <c r="H366" i="7" s="1"/>
  <c r="H365" i="7" s="1"/>
  <c r="H364" i="7" s="1"/>
  <c r="I368" i="7"/>
  <c r="I367" i="7" s="1"/>
  <c r="I366" i="7" s="1"/>
  <c r="I365" i="7" s="1"/>
  <c r="I364" i="7" s="1"/>
  <c r="G517" i="6"/>
  <c r="G516" i="6" s="1"/>
  <c r="G515" i="6" s="1"/>
  <c r="G514" i="6" s="1"/>
  <c r="G513" i="6" s="1"/>
  <c r="H517" i="6"/>
  <c r="H516" i="6" s="1"/>
  <c r="H515" i="6" s="1"/>
  <c r="H514" i="6" s="1"/>
  <c r="H513" i="6" s="1"/>
  <c r="E324" i="8" l="1"/>
  <c r="F324" i="8"/>
  <c r="H507" i="7"/>
  <c r="I507" i="7"/>
  <c r="H505" i="7"/>
  <c r="I505" i="7"/>
  <c r="H501" i="7"/>
  <c r="H500" i="7" s="1"/>
  <c r="H499" i="7" s="1"/>
  <c r="H498" i="7" s="1"/>
  <c r="I501" i="7"/>
  <c r="H494" i="7"/>
  <c r="H493" i="7" s="1"/>
  <c r="H492" i="7" s="1"/>
  <c r="H491" i="7" s="1"/>
  <c r="I494" i="7"/>
  <c r="I493" i="7" s="1"/>
  <c r="I492" i="7" s="1"/>
  <c r="I491" i="7" s="1"/>
  <c r="H385" i="7"/>
  <c r="I385" i="7"/>
  <c r="H382" i="7"/>
  <c r="I382" i="7"/>
  <c r="G357" i="6"/>
  <c r="H357" i="6"/>
  <c r="I381" i="7" l="1"/>
  <c r="I500" i="7"/>
  <c r="I499" i="7" s="1"/>
  <c r="I498" i="7" s="1"/>
  <c r="I490" i="7" s="1"/>
  <c r="H381" i="7"/>
  <c r="H490" i="7"/>
  <c r="E44" i="8"/>
  <c r="F44" i="8"/>
  <c r="D44" i="8"/>
  <c r="E112" i="8"/>
  <c r="F112" i="8"/>
  <c r="D112" i="8"/>
  <c r="F137" i="8"/>
  <c r="E137" i="8"/>
  <c r="E162" i="8"/>
  <c r="F162" i="8"/>
  <c r="D162" i="8"/>
  <c r="E314" i="8"/>
  <c r="F314" i="8"/>
  <c r="E317" i="8"/>
  <c r="F317" i="8"/>
  <c r="D317" i="8"/>
  <c r="E394" i="8"/>
  <c r="F394" i="8"/>
  <c r="D394" i="8"/>
  <c r="E399" i="8"/>
  <c r="F399" i="8"/>
  <c r="D399" i="8"/>
  <c r="E415" i="8"/>
  <c r="F415" i="8"/>
  <c r="H150" i="7"/>
  <c r="I150" i="7"/>
  <c r="G150" i="7"/>
  <c r="H277" i="7"/>
  <c r="I277" i="7"/>
  <c r="H284" i="7"/>
  <c r="I284" i="7"/>
  <c r="G284" i="7"/>
  <c r="H375" i="7"/>
  <c r="I375" i="7"/>
  <c r="G375" i="7"/>
  <c r="I416" i="7"/>
  <c r="H416" i="7"/>
  <c r="G416" i="7"/>
  <c r="H484" i="7"/>
  <c r="I484" i="7"/>
  <c r="G484" i="7"/>
  <c r="G150" i="6"/>
  <c r="H150" i="6"/>
  <c r="F150" i="6"/>
  <c r="G179" i="6"/>
  <c r="H179" i="6"/>
  <c r="F179" i="6"/>
  <c r="G289" i="6"/>
  <c r="H289" i="6"/>
  <c r="G401" i="6"/>
  <c r="H401" i="6"/>
  <c r="G408" i="6"/>
  <c r="H408" i="6"/>
  <c r="F408" i="6"/>
  <c r="G485" i="6"/>
  <c r="H485" i="6"/>
  <c r="F485" i="6"/>
  <c r="C51" i="4"/>
  <c r="H202" i="7"/>
  <c r="I202" i="7"/>
  <c r="G202" i="7"/>
  <c r="H139" i="7"/>
  <c r="H138" i="7" s="1"/>
  <c r="H137" i="7" s="1"/>
  <c r="H136" i="7" s="1"/>
  <c r="I139" i="7"/>
  <c r="I138" i="7" s="1"/>
  <c r="I137" i="7" s="1"/>
  <c r="I136" i="7" s="1"/>
  <c r="G139" i="7"/>
  <c r="G138" i="7" s="1"/>
  <c r="G137" i="7" s="1"/>
  <c r="G136" i="7" s="1"/>
  <c r="H425" i="7"/>
  <c r="I425" i="7"/>
  <c r="G425" i="7"/>
  <c r="H443" i="7"/>
  <c r="I443" i="7"/>
  <c r="H441" i="7"/>
  <c r="I441" i="7"/>
  <c r="G443" i="7"/>
  <c r="G441" i="7"/>
  <c r="H83" i="7" l="1"/>
  <c r="I83" i="7"/>
  <c r="G83" i="7"/>
  <c r="E376" i="8"/>
  <c r="F376" i="8"/>
  <c r="D376" i="8"/>
  <c r="E359" i="8"/>
  <c r="E358" i="8" s="1"/>
  <c r="E357" i="8" s="1"/>
  <c r="E356" i="8" s="1"/>
  <c r="F359" i="8"/>
  <c r="F358" i="8" s="1"/>
  <c r="F357" i="8" s="1"/>
  <c r="F356" i="8" s="1"/>
  <c r="D359" i="8"/>
  <c r="D358" i="8" s="1"/>
  <c r="D357" i="8" s="1"/>
  <c r="D356" i="8" s="1"/>
  <c r="E352" i="8"/>
  <c r="E351" i="8" s="1"/>
  <c r="E350" i="8" s="1"/>
  <c r="E349" i="8" s="1"/>
  <c r="F352" i="8"/>
  <c r="F351" i="8" s="1"/>
  <c r="F350" i="8" s="1"/>
  <c r="F349" i="8" s="1"/>
  <c r="D352" i="8"/>
  <c r="D351" i="8" s="1"/>
  <c r="D350" i="8" s="1"/>
  <c r="D349" i="8" s="1"/>
  <c r="E333" i="8"/>
  <c r="F333" i="8"/>
  <c r="D333" i="8"/>
  <c r="E260" i="8"/>
  <c r="F260" i="8"/>
  <c r="D260" i="8"/>
  <c r="D251" i="8"/>
  <c r="E218" i="8"/>
  <c r="E217" i="8" s="1"/>
  <c r="F218" i="8"/>
  <c r="F217" i="8" s="1"/>
  <c r="D218" i="8"/>
  <c r="D217" i="8" s="1"/>
  <c r="E227" i="8"/>
  <c r="E226" i="8" s="1"/>
  <c r="F227" i="8"/>
  <c r="F226" i="8" s="1"/>
  <c r="D227" i="8"/>
  <c r="D226" i="8" s="1"/>
  <c r="E210" i="8"/>
  <c r="F210" i="8"/>
  <c r="D210" i="8"/>
  <c r="E213" i="8"/>
  <c r="F213" i="8"/>
  <c r="D213" i="8"/>
  <c r="E205" i="8"/>
  <c r="F205" i="8"/>
  <c r="D205" i="8"/>
  <c r="E201" i="8"/>
  <c r="E200" i="8" s="1"/>
  <c r="E199" i="8" s="1"/>
  <c r="F201" i="8"/>
  <c r="F200" i="8" s="1"/>
  <c r="F199" i="8" s="1"/>
  <c r="D201" i="8"/>
  <c r="D200" i="8" s="1"/>
  <c r="D199" i="8" s="1"/>
  <c r="E171" i="8"/>
  <c r="F171" i="8"/>
  <c r="D171" i="8"/>
  <c r="E124" i="8"/>
  <c r="F124" i="8"/>
  <c r="D124" i="8"/>
  <c r="E160" i="8"/>
  <c r="F160" i="8"/>
  <c r="D160" i="8"/>
  <c r="E140" i="8"/>
  <c r="F140" i="8"/>
  <c r="D140" i="8"/>
  <c r="E142" i="8"/>
  <c r="F142" i="8"/>
  <c r="D142" i="8"/>
  <c r="E99" i="8"/>
  <c r="F99" i="8"/>
  <c r="D99" i="8"/>
  <c r="E101" i="8"/>
  <c r="F101" i="8"/>
  <c r="D101" i="8"/>
  <c r="G355" i="6"/>
  <c r="H355" i="6"/>
  <c r="D204" i="8" l="1"/>
  <c r="E204" i="8"/>
  <c r="F204" i="8"/>
  <c r="H139" i="6"/>
  <c r="H138" i="6" s="1"/>
  <c r="H137" i="6" s="1"/>
  <c r="H136" i="6" s="1"/>
  <c r="G139" i="6"/>
  <c r="G138" i="6" s="1"/>
  <c r="G137" i="6" s="1"/>
  <c r="G136" i="6" s="1"/>
  <c r="F139" i="6"/>
  <c r="F138" i="6" l="1"/>
  <c r="F137" i="6" s="1"/>
  <c r="F136" i="6" s="1"/>
  <c r="G83" i="6" l="1"/>
  <c r="H83" i="6"/>
  <c r="F83" i="6"/>
  <c r="G81" i="6" l="1"/>
  <c r="G80" i="6" s="1"/>
  <c r="H81" i="6"/>
  <c r="H80" i="6" s="1"/>
  <c r="F81" i="6"/>
  <c r="F80" i="6" s="1"/>
  <c r="G298" i="6"/>
  <c r="H298" i="6"/>
  <c r="G314" i="6" l="1"/>
  <c r="H314" i="6"/>
  <c r="G316" i="6"/>
  <c r="H316" i="6"/>
  <c r="C61" i="4" l="1"/>
  <c r="C54" i="4" s="1"/>
  <c r="D30" i="4"/>
  <c r="E30" i="4"/>
  <c r="C33" i="4"/>
  <c r="D325" i="8" l="1"/>
  <c r="D324" i="8" s="1"/>
  <c r="E277" i="8"/>
  <c r="F277" i="8"/>
  <c r="D277" i="8"/>
  <c r="H193" i="7"/>
  <c r="I193" i="7"/>
  <c r="G193" i="7"/>
  <c r="F517" i="6" l="1"/>
  <c r="F516" i="6" s="1"/>
  <c r="F515" i="6" s="1"/>
  <c r="F514" i="6" s="1"/>
  <c r="F513" i="6" s="1"/>
  <c r="G368" i="7" l="1"/>
  <c r="G367" i="7" s="1"/>
  <c r="G366" i="7" s="1"/>
  <c r="G365" i="7" s="1"/>
  <c r="G364" i="7" s="1"/>
  <c r="E224" i="8" l="1"/>
  <c r="E223" i="8" s="1"/>
  <c r="E216" i="8" s="1"/>
  <c r="F224" i="8"/>
  <c r="F223" i="8" s="1"/>
  <c r="F216" i="8" s="1"/>
  <c r="E203" i="8"/>
  <c r="F203" i="8"/>
  <c r="F198" i="8" l="1"/>
  <c r="E198" i="8"/>
  <c r="E30" i="8"/>
  <c r="F30" i="8"/>
  <c r="D30" i="8"/>
  <c r="G193" i="6"/>
  <c r="H193" i="6"/>
  <c r="F193" i="6"/>
  <c r="H411" i="6" l="1"/>
  <c r="H325" i="7" l="1"/>
  <c r="I325" i="7"/>
  <c r="G325" i="7"/>
  <c r="G460" i="6"/>
  <c r="G459" i="6" s="1"/>
  <c r="H460" i="6"/>
  <c r="H459" i="6" s="1"/>
  <c r="F460" i="6"/>
  <c r="H275" i="7" l="1"/>
  <c r="I275" i="7"/>
  <c r="H273" i="7"/>
  <c r="I273" i="7"/>
  <c r="G411" i="6"/>
  <c r="F411" i="6"/>
  <c r="I287" i="7"/>
  <c r="H287" i="7"/>
  <c r="G287" i="7"/>
  <c r="F34" i="8"/>
  <c r="E34" i="8"/>
  <c r="E29" i="8" s="1"/>
  <c r="D34" i="8"/>
  <c r="D29" i="8" s="1"/>
  <c r="I272" i="7" l="1"/>
  <c r="H272" i="7"/>
  <c r="F29" i="8"/>
  <c r="H283" i="7"/>
  <c r="H282" i="7" s="1"/>
  <c r="G283" i="7"/>
  <c r="G282" i="7" s="1"/>
  <c r="I283" i="7"/>
  <c r="I282" i="7" s="1"/>
  <c r="H407" i="6"/>
  <c r="F407" i="6"/>
  <c r="G407" i="6"/>
  <c r="G152" i="7"/>
  <c r="G149" i="7" s="1"/>
  <c r="H152" i="7"/>
  <c r="H149" i="7" s="1"/>
  <c r="I152" i="7"/>
  <c r="I149" i="7" s="1"/>
  <c r="I148" i="7" l="1"/>
  <c r="G148" i="7"/>
  <c r="H148" i="7"/>
  <c r="E165" i="8" l="1"/>
  <c r="F165" i="8"/>
  <c r="D165" i="8"/>
  <c r="E257" i="8" l="1"/>
  <c r="F257" i="8"/>
  <c r="D257" i="8"/>
  <c r="H487" i="7"/>
  <c r="H486" i="7" s="1"/>
  <c r="I487" i="7"/>
  <c r="I486" i="7" s="1"/>
  <c r="G487" i="7"/>
  <c r="H211" i="7"/>
  <c r="I211" i="7"/>
  <c r="G211" i="7"/>
  <c r="H208" i="7"/>
  <c r="I208" i="7"/>
  <c r="G208" i="7"/>
  <c r="H176" i="7"/>
  <c r="I176" i="7"/>
  <c r="H179" i="7"/>
  <c r="I179" i="7"/>
  <c r="G179" i="7"/>
  <c r="H169" i="7"/>
  <c r="I169" i="7"/>
  <c r="G169" i="7"/>
  <c r="G361" i="6" l="1"/>
  <c r="H361" i="6"/>
  <c r="F361" i="6"/>
  <c r="G208" i="6"/>
  <c r="H208" i="6"/>
  <c r="F208" i="6"/>
  <c r="D66" i="4" l="1"/>
  <c r="E66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l="1"/>
  <c r="D12" i="5"/>
  <c r="D11" i="5" s="1"/>
  <c r="D10" i="5" s="1"/>
  <c r="E12" i="5"/>
  <c r="E11" i="5" s="1"/>
  <c r="E10" i="5" s="1"/>
  <c r="C12" i="5"/>
  <c r="C11" i="5" s="1"/>
  <c r="D29" i="9"/>
  <c r="C29" i="9"/>
  <c r="B29" i="9"/>
  <c r="C10" i="5" l="1"/>
  <c r="F414" i="8"/>
  <c r="F413" i="8" s="1"/>
  <c r="E414" i="8"/>
  <c r="E413" i="8" s="1"/>
  <c r="D414" i="8"/>
  <c r="D413" i="8" s="1"/>
  <c r="F408" i="8"/>
  <c r="E408" i="8"/>
  <c r="D408" i="8"/>
  <c r="F406" i="8"/>
  <c r="E406" i="8"/>
  <c r="D406" i="8"/>
  <c r="F401" i="8"/>
  <c r="E401" i="8"/>
  <c r="D401" i="8"/>
  <c r="F392" i="8"/>
  <c r="E392" i="8"/>
  <c r="D392" i="8"/>
  <c r="F388" i="8"/>
  <c r="F387" i="8" s="1"/>
  <c r="F386" i="8" s="1"/>
  <c r="E388" i="8"/>
  <c r="E387" i="8" s="1"/>
  <c r="E386" i="8" s="1"/>
  <c r="D388" i="8"/>
  <c r="D387" i="8" s="1"/>
  <c r="D386" i="8" s="1"/>
  <c r="F384" i="8"/>
  <c r="F383" i="8" s="1"/>
  <c r="E384" i="8"/>
  <c r="E383" i="8" s="1"/>
  <c r="D384" i="8"/>
  <c r="D383" i="8" s="1"/>
  <c r="F381" i="8"/>
  <c r="F380" i="8" s="1"/>
  <c r="E381" i="8"/>
  <c r="E380" i="8" s="1"/>
  <c r="D381" i="8"/>
  <c r="D380" i="8" s="1"/>
  <c r="F374" i="8"/>
  <c r="E374" i="8"/>
  <c r="D374" i="8"/>
  <c r="F370" i="8"/>
  <c r="E370" i="8"/>
  <c r="D370" i="8"/>
  <c r="F366" i="8"/>
  <c r="F365" i="8" s="1"/>
  <c r="F364" i="8" s="1"/>
  <c r="E366" i="8"/>
  <c r="E365" i="8" s="1"/>
  <c r="E364" i="8" s="1"/>
  <c r="D366" i="8"/>
  <c r="D365" i="8" s="1"/>
  <c r="D364" i="8" s="1"/>
  <c r="F347" i="8"/>
  <c r="F346" i="8" s="1"/>
  <c r="F345" i="8" s="1"/>
  <c r="E347" i="8"/>
  <c r="E346" i="8" s="1"/>
  <c r="E345" i="8" s="1"/>
  <c r="D347" i="8"/>
  <c r="D346" i="8" s="1"/>
  <c r="D345" i="8" s="1"/>
  <c r="F343" i="8"/>
  <c r="F342" i="8" s="1"/>
  <c r="F341" i="8" s="1"/>
  <c r="E343" i="8"/>
  <c r="E342" i="8" s="1"/>
  <c r="E341" i="8" s="1"/>
  <c r="D343" i="8"/>
  <c r="D342" i="8" s="1"/>
  <c r="D341" i="8" s="1"/>
  <c r="F338" i="8"/>
  <c r="F337" i="8" s="1"/>
  <c r="F336" i="8" s="1"/>
  <c r="F335" i="8" s="1"/>
  <c r="E338" i="8"/>
  <c r="E337" i="8" s="1"/>
  <c r="E336" i="8" s="1"/>
  <c r="E335" i="8" s="1"/>
  <c r="D338" i="8"/>
  <c r="D337" i="8" s="1"/>
  <c r="D336" i="8" s="1"/>
  <c r="D335" i="8" s="1"/>
  <c r="F329" i="8"/>
  <c r="F328" i="8" s="1"/>
  <c r="F327" i="8" s="1"/>
  <c r="E329" i="8"/>
  <c r="E328" i="8" s="1"/>
  <c r="E327" i="8" s="1"/>
  <c r="D329" i="8"/>
  <c r="D328" i="8" s="1"/>
  <c r="D327" i="8" s="1"/>
  <c r="F322" i="8"/>
  <c r="F321" i="8" s="1"/>
  <c r="F320" i="8" s="1"/>
  <c r="E322" i="8"/>
  <c r="E321" i="8" s="1"/>
  <c r="E320" i="8" s="1"/>
  <c r="D322" i="8"/>
  <c r="D321" i="8" s="1"/>
  <c r="D320" i="8" s="1"/>
  <c r="F316" i="8"/>
  <c r="E316" i="8"/>
  <c r="D316" i="8"/>
  <c r="F313" i="8"/>
  <c r="E313" i="8"/>
  <c r="D314" i="8"/>
  <c r="D313" i="8" s="1"/>
  <c r="F311" i="8"/>
  <c r="F310" i="8" s="1"/>
  <c r="E311" i="8"/>
  <c r="E310" i="8" s="1"/>
  <c r="D311" i="8"/>
  <c r="D310" i="8" s="1"/>
  <c r="F307" i="8"/>
  <c r="F306" i="8" s="1"/>
  <c r="E307" i="8"/>
  <c r="E306" i="8" s="1"/>
  <c r="D307" i="8"/>
  <c r="D306" i="8" s="1"/>
  <c r="F304" i="8"/>
  <c r="F303" i="8" s="1"/>
  <c r="E304" i="8"/>
  <c r="E303" i="8" s="1"/>
  <c r="D304" i="8"/>
  <c r="D303" i="8" s="1"/>
  <c r="F295" i="8"/>
  <c r="F294" i="8" s="1"/>
  <c r="E295" i="8"/>
  <c r="E294" i="8" s="1"/>
  <c r="D295" i="8"/>
  <c r="D294" i="8" s="1"/>
  <c r="F292" i="8"/>
  <c r="F291" i="8" s="1"/>
  <c r="E292" i="8"/>
  <c r="E291" i="8" s="1"/>
  <c r="E290" i="8" s="1"/>
  <c r="D292" i="8"/>
  <c r="D291" i="8" s="1"/>
  <c r="F288" i="8"/>
  <c r="E288" i="8"/>
  <c r="D288" i="8"/>
  <c r="F286" i="8"/>
  <c r="E286" i="8"/>
  <c r="D286" i="8"/>
  <c r="F281" i="8"/>
  <c r="F280" i="8" s="1"/>
  <c r="F279" i="8" s="1"/>
  <c r="E281" i="8"/>
  <c r="E280" i="8" s="1"/>
  <c r="E279" i="8" s="1"/>
  <c r="D281" i="8"/>
  <c r="D280" i="8" s="1"/>
  <c r="D279" i="8" s="1"/>
  <c r="F276" i="8"/>
  <c r="F275" i="8" s="1"/>
  <c r="E276" i="8"/>
  <c r="E275" i="8" s="1"/>
  <c r="D276" i="8"/>
  <c r="D275" i="8" s="1"/>
  <c r="F273" i="8"/>
  <c r="E273" i="8"/>
  <c r="D273" i="8"/>
  <c r="F271" i="8"/>
  <c r="E271" i="8"/>
  <c r="D271" i="8"/>
  <c r="F269" i="8"/>
  <c r="E269" i="8"/>
  <c r="D269" i="8"/>
  <c r="F267" i="8"/>
  <c r="E267" i="8"/>
  <c r="D267" i="8"/>
  <c r="F265" i="8"/>
  <c r="E265" i="8"/>
  <c r="D265" i="8"/>
  <c r="F263" i="8"/>
  <c r="E263" i="8"/>
  <c r="D263" i="8"/>
  <c r="F251" i="8"/>
  <c r="E251" i="8"/>
  <c r="D247" i="8"/>
  <c r="F243" i="8"/>
  <c r="F242" i="8" s="1"/>
  <c r="F241" i="8" s="1"/>
  <c r="F240" i="8" s="1"/>
  <c r="E243" i="8"/>
  <c r="E242" i="8" s="1"/>
  <c r="E241" i="8" s="1"/>
  <c r="E240" i="8" s="1"/>
  <c r="D243" i="8"/>
  <c r="D242" i="8" s="1"/>
  <c r="D241" i="8" s="1"/>
  <c r="D240" i="8" s="1"/>
  <c r="F238" i="8"/>
  <c r="F237" i="8" s="1"/>
  <c r="E238" i="8"/>
  <c r="E237" i="8" s="1"/>
  <c r="D238" i="8"/>
  <c r="D237" i="8" s="1"/>
  <c r="F234" i="8"/>
  <c r="F233" i="8" s="1"/>
  <c r="E234" i="8"/>
  <c r="E233" i="8" s="1"/>
  <c r="D234" i="8"/>
  <c r="D233" i="8" s="1"/>
  <c r="D224" i="8"/>
  <c r="D223" i="8" s="1"/>
  <c r="D216" i="8" s="1"/>
  <c r="F221" i="8"/>
  <c r="E221" i="8"/>
  <c r="D221" i="8"/>
  <c r="D203" i="8"/>
  <c r="F194" i="8"/>
  <c r="E194" i="8"/>
  <c r="D194" i="8"/>
  <c r="D186" i="8" s="1"/>
  <c r="F182" i="8"/>
  <c r="E182" i="8"/>
  <c r="D182" i="8"/>
  <c r="D181" i="8" s="1"/>
  <c r="D180" i="8" s="1"/>
  <c r="F170" i="8"/>
  <c r="F169" i="8" s="1"/>
  <c r="F168" i="8" s="1"/>
  <c r="E170" i="8"/>
  <c r="E169" i="8" s="1"/>
  <c r="E168" i="8" s="1"/>
  <c r="D170" i="8"/>
  <c r="D169" i="8" s="1"/>
  <c r="D168" i="8" s="1"/>
  <c r="F164" i="8"/>
  <c r="E164" i="8"/>
  <c r="D164" i="8"/>
  <c r="F158" i="8"/>
  <c r="F157" i="8" s="1"/>
  <c r="E158" i="8"/>
  <c r="E157" i="8" s="1"/>
  <c r="D158" i="8"/>
  <c r="D157" i="8" s="1"/>
  <c r="F152" i="8"/>
  <c r="F149" i="8" s="1"/>
  <c r="E152" i="8"/>
  <c r="E149" i="8" s="1"/>
  <c r="D152" i="8"/>
  <c r="D149" i="8" s="1"/>
  <c r="F144" i="8"/>
  <c r="E144" i="8"/>
  <c r="D144" i="8"/>
  <c r="F134" i="8"/>
  <c r="E134" i="8"/>
  <c r="F132" i="8"/>
  <c r="E132" i="8"/>
  <c r="D132" i="8"/>
  <c r="F130" i="8"/>
  <c r="E130" i="8"/>
  <c r="D130" i="8"/>
  <c r="F128" i="8"/>
  <c r="E128" i="8"/>
  <c r="D128" i="8"/>
  <c r="F126" i="8"/>
  <c r="E126" i="8"/>
  <c r="D126" i="8"/>
  <c r="F121" i="8"/>
  <c r="E121" i="8"/>
  <c r="D121" i="8"/>
  <c r="F118" i="8"/>
  <c r="E118" i="8"/>
  <c r="F115" i="8"/>
  <c r="E115" i="8"/>
  <c r="D115" i="8"/>
  <c r="F109" i="8"/>
  <c r="E109" i="8"/>
  <c r="D109" i="8"/>
  <c r="F106" i="8"/>
  <c r="E106" i="8"/>
  <c r="D106" i="8"/>
  <c r="F103" i="8"/>
  <c r="E103" i="8"/>
  <c r="D103" i="8"/>
  <c r="F97" i="8"/>
  <c r="E97" i="8"/>
  <c r="D97" i="8"/>
  <c r="F95" i="8"/>
  <c r="E95" i="8"/>
  <c r="D95" i="8"/>
  <c r="F92" i="8"/>
  <c r="E92" i="8"/>
  <c r="D92" i="8"/>
  <c r="F88" i="8"/>
  <c r="E88" i="8"/>
  <c r="F85" i="8"/>
  <c r="E85" i="8"/>
  <c r="D85" i="8"/>
  <c r="F79" i="8"/>
  <c r="E79" i="8"/>
  <c r="D79" i="8"/>
  <c r="F77" i="8"/>
  <c r="E77" i="8"/>
  <c r="D77" i="8"/>
  <c r="F72" i="8"/>
  <c r="F71" i="8" s="1"/>
  <c r="E72" i="8"/>
  <c r="E71" i="8" s="1"/>
  <c r="D72" i="8"/>
  <c r="D71" i="8" s="1"/>
  <c r="F69" i="8"/>
  <c r="F68" i="8" s="1"/>
  <c r="E69" i="8"/>
  <c r="E68" i="8" s="1"/>
  <c r="D69" i="8"/>
  <c r="D68" i="8" s="1"/>
  <c r="F62" i="8"/>
  <c r="E62" i="8"/>
  <c r="D62" i="8"/>
  <c r="F59" i="8"/>
  <c r="F58" i="8" s="1"/>
  <c r="E59" i="8"/>
  <c r="E58" i="8" s="1"/>
  <c r="D59" i="8"/>
  <c r="D58" i="8" s="1"/>
  <c r="F55" i="8"/>
  <c r="F54" i="8" s="1"/>
  <c r="E55" i="8"/>
  <c r="E54" i="8" s="1"/>
  <c r="D55" i="8"/>
  <c r="D54" i="8" s="1"/>
  <c r="F48" i="8"/>
  <c r="F47" i="8" s="1"/>
  <c r="E48" i="8"/>
  <c r="E47" i="8" s="1"/>
  <c r="D48" i="8"/>
  <c r="D47" i="8" s="1"/>
  <c r="F43" i="8"/>
  <c r="F42" i="8" s="1"/>
  <c r="E43" i="8"/>
  <c r="E42" i="8" s="1"/>
  <c r="D43" i="8"/>
  <c r="D42" i="8" s="1"/>
  <c r="F38" i="8"/>
  <c r="F37" i="8" s="1"/>
  <c r="F36" i="8" s="1"/>
  <c r="E38" i="8"/>
  <c r="E37" i="8" s="1"/>
  <c r="E36" i="8" s="1"/>
  <c r="D38" i="8"/>
  <c r="D37" i="8" s="1"/>
  <c r="D36" i="8" s="1"/>
  <c r="F28" i="8"/>
  <c r="E28" i="8"/>
  <c r="D28" i="8"/>
  <c r="F21" i="8"/>
  <c r="E21" i="8"/>
  <c r="D21" i="8"/>
  <c r="F19" i="8"/>
  <c r="E19" i="8"/>
  <c r="D19" i="8"/>
  <c r="I531" i="7"/>
  <c r="I530" i="7" s="1"/>
  <c r="I529" i="7" s="1"/>
  <c r="I528" i="7" s="1"/>
  <c r="I527" i="7" s="1"/>
  <c r="I526" i="7" s="1"/>
  <c r="H531" i="7"/>
  <c r="H530" i="7" s="1"/>
  <c r="H529" i="7" s="1"/>
  <c r="H528" i="7" s="1"/>
  <c r="H527" i="7" s="1"/>
  <c r="H526" i="7" s="1"/>
  <c r="G531" i="7"/>
  <c r="G530" i="7" s="1"/>
  <c r="G529" i="7" s="1"/>
  <c r="G528" i="7" s="1"/>
  <c r="G527" i="7" s="1"/>
  <c r="G526" i="7" s="1"/>
  <c r="I524" i="7"/>
  <c r="I523" i="7" s="1"/>
  <c r="I522" i="7" s="1"/>
  <c r="I521" i="7" s="1"/>
  <c r="I520" i="7" s="1"/>
  <c r="H524" i="7"/>
  <c r="H523" i="7" s="1"/>
  <c r="H522" i="7" s="1"/>
  <c r="H521" i="7" s="1"/>
  <c r="H520" i="7" s="1"/>
  <c r="G524" i="7"/>
  <c r="G523" i="7" s="1"/>
  <c r="G522" i="7" s="1"/>
  <c r="G521" i="7" s="1"/>
  <c r="G520" i="7" s="1"/>
  <c r="G507" i="7"/>
  <c r="G505" i="7"/>
  <c r="G501" i="7"/>
  <c r="G494" i="7"/>
  <c r="G493" i="7" s="1"/>
  <c r="G492" i="7" s="1"/>
  <c r="G491" i="7" s="1"/>
  <c r="G486" i="7"/>
  <c r="I480" i="7"/>
  <c r="H480" i="7"/>
  <c r="G480" i="7"/>
  <c r="G479" i="7" s="1"/>
  <c r="I470" i="7"/>
  <c r="I469" i="7" s="1"/>
  <c r="I468" i="7" s="1"/>
  <c r="I467" i="7" s="1"/>
  <c r="H470" i="7"/>
  <c r="H469" i="7" s="1"/>
  <c r="H468" i="7" s="1"/>
  <c r="H467" i="7" s="1"/>
  <c r="G470" i="7"/>
  <c r="G469" i="7" s="1"/>
  <c r="G468" i="7" s="1"/>
  <c r="G467" i="7" s="1"/>
  <c r="I460" i="7"/>
  <c r="I459" i="7" s="1"/>
  <c r="I458" i="7" s="1"/>
  <c r="I457" i="7" s="1"/>
  <c r="H460" i="7"/>
  <c r="H459" i="7" s="1"/>
  <c r="H458" i="7" s="1"/>
  <c r="H457" i="7" s="1"/>
  <c r="G460" i="7"/>
  <c r="G459" i="7" s="1"/>
  <c r="G458" i="7" s="1"/>
  <c r="G457" i="7" s="1"/>
  <c r="I453" i="7"/>
  <c r="I450" i="7" s="1"/>
  <c r="H453" i="7"/>
  <c r="H450" i="7" s="1"/>
  <c r="G453" i="7"/>
  <c r="G450" i="7" s="1"/>
  <c r="I445" i="7"/>
  <c r="H445" i="7"/>
  <c r="G445" i="7"/>
  <c r="I439" i="7"/>
  <c r="H439" i="7"/>
  <c r="G439" i="7"/>
  <c r="I437" i="7"/>
  <c r="H437" i="7"/>
  <c r="G437" i="7"/>
  <c r="I435" i="7"/>
  <c r="H435" i="7"/>
  <c r="G435" i="7"/>
  <c r="I433" i="7"/>
  <c r="H433" i="7"/>
  <c r="G433" i="7"/>
  <c r="I431" i="7"/>
  <c r="H431" i="7"/>
  <c r="G431" i="7"/>
  <c r="I429" i="7"/>
  <c r="H429" i="7"/>
  <c r="G429" i="7"/>
  <c r="I427" i="7"/>
  <c r="H427" i="7"/>
  <c r="G427" i="7"/>
  <c r="I422" i="7"/>
  <c r="H422" i="7"/>
  <c r="G422" i="7"/>
  <c r="I419" i="7"/>
  <c r="H419" i="7"/>
  <c r="G419" i="7"/>
  <c r="I413" i="7"/>
  <c r="H413" i="7"/>
  <c r="G413" i="7"/>
  <c r="G403" i="7"/>
  <c r="I401" i="7"/>
  <c r="H401" i="7"/>
  <c r="G401" i="7"/>
  <c r="I399" i="7"/>
  <c r="H399" i="7"/>
  <c r="G399" i="7"/>
  <c r="I397" i="7"/>
  <c r="H397" i="7"/>
  <c r="G397" i="7"/>
  <c r="I395" i="7"/>
  <c r="H395" i="7"/>
  <c r="G395" i="7"/>
  <c r="I392" i="7"/>
  <c r="H392" i="7"/>
  <c r="G392" i="7"/>
  <c r="G385" i="7"/>
  <c r="G382" i="7"/>
  <c r="I374" i="7"/>
  <c r="I373" i="7" s="1"/>
  <c r="I372" i="7" s="1"/>
  <c r="I371" i="7" s="1"/>
  <c r="H374" i="7"/>
  <c r="H373" i="7" s="1"/>
  <c r="H372" i="7" s="1"/>
  <c r="H371" i="7" s="1"/>
  <c r="G374" i="7"/>
  <c r="G373" i="7" s="1"/>
  <c r="G372" i="7" s="1"/>
  <c r="G371" i="7" s="1"/>
  <c r="I362" i="7"/>
  <c r="I361" i="7" s="1"/>
  <c r="H362" i="7"/>
  <c r="H361" i="7" s="1"/>
  <c r="G362" i="7"/>
  <c r="G361" i="7" s="1"/>
  <c r="G360" i="7" s="1"/>
  <c r="I355" i="7"/>
  <c r="I354" i="7" s="1"/>
  <c r="H355" i="7"/>
  <c r="H354" i="7" s="1"/>
  <c r="G355" i="7"/>
  <c r="G354" i="7" s="1"/>
  <c r="I352" i="7"/>
  <c r="I351" i="7" s="1"/>
  <c r="H352" i="7"/>
  <c r="H351" i="7" s="1"/>
  <c r="G352" i="7"/>
  <c r="G351" i="7" s="1"/>
  <c r="I345" i="7"/>
  <c r="I344" i="7" s="1"/>
  <c r="I343" i="7" s="1"/>
  <c r="H345" i="7"/>
  <c r="H344" i="7" s="1"/>
  <c r="H343" i="7" s="1"/>
  <c r="G345" i="7"/>
  <c r="G344" i="7" s="1"/>
  <c r="G343" i="7" s="1"/>
  <c r="I341" i="7"/>
  <c r="I340" i="7" s="1"/>
  <c r="I339" i="7" s="1"/>
  <c r="H341" i="7"/>
  <c r="H340" i="7" s="1"/>
  <c r="H339" i="7" s="1"/>
  <c r="G341" i="7"/>
  <c r="G340" i="7" s="1"/>
  <c r="G339" i="7" s="1"/>
  <c r="I337" i="7"/>
  <c r="I336" i="7" s="1"/>
  <c r="I335" i="7" s="1"/>
  <c r="H337" i="7"/>
  <c r="H336" i="7" s="1"/>
  <c r="H335" i="7" s="1"/>
  <c r="G337" i="7"/>
  <c r="G336" i="7" s="1"/>
  <c r="G335" i="7" s="1"/>
  <c r="I331" i="7"/>
  <c r="I330" i="7" s="1"/>
  <c r="I329" i="7" s="1"/>
  <c r="H331" i="7"/>
  <c r="H330" i="7" s="1"/>
  <c r="H329" i="7" s="1"/>
  <c r="G331" i="7"/>
  <c r="G330" i="7" s="1"/>
  <c r="G329" i="7" s="1"/>
  <c r="I324" i="7"/>
  <c r="H324" i="7"/>
  <c r="G324" i="7"/>
  <c r="I319" i="7"/>
  <c r="I318" i="7" s="1"/>
  <c r="H319" i="7"/>
  <c r="H318" i="7" s="1"/>
  <c r="G319" i="7"/>
  <c r="G318" i="7" s="1"/>
  <c r="I315" i="7"/>
  <c r="I314" i="7" s="1"/>
  <c r="H315" i="7"/>
  <c r="H314" i="7" s="1"/>
  <c r="G315" i="7"/>
  <c r="G314" i="7" s="1"/>
  <c r="I311" i="7"/>
  <c r="I310" i="7" s="1"/>
  <c r="H311" i="7"/>
  <c r="H310" i="7" s="1"/>
  <c r="G311" i="7"/>
  <c r="G310" i="7" s="1"/>
  <c r="I305" i="7"/>
  <c r="I304" i="7" s="1"/>
  <c r="I303" i="7" s="1"/>
  <c r="I302" i="7" s="1"/>
  <c r="I301" i="7" s="1"/>
  <c r="H305" i="7"/>
  <c r="H304" i="7" s="1"/>
  <c r="H303" i="7" s="1"/>
  <c r="H302" i="7" s="1"/>
  <c r="H301" i="7" s="1"/>
  <c r="G305" i="7"/>
  <c r="G304" i="7" s="1"/>
  <c r="G303" i="7" s="1"/>
  <c r="G302" i="7" s="1"/>
  <c r="G301" i="7" s="1"/>
  <c r="I298" i="7"/>
  <c r="I297" i="7" s="1"/>
  <c r="I296" i="7" s="1"/>
  <c r="I295" i="7" s="1"/>
  <c r="I294" i="7" s="1"/>
  <c r="H298" i="7"/>
  <c r="H297" i="7" s="1"/>
  <c r="H296" i="7" s="1"/>
  <c r="H295" i="7" s="1"/>
  <c r="H294" i="7" s="1"/>
  <c r="G298" i="7"/>
  <c r="G297" i="7" s="1"/>
  <c r="G296" i="7" s="1"/>
  <c r="G295" i="7" s="1"/>
  <c r="G294" i="7" s="1"/>
  <c r="I291" i="7"/>
  <c r="I290" i="7" s="1"/>
  <c r="I289" i="7" s="1"/>
  <c r="H291" i="7"/>
  <c r="H290" i="7" s="1"/>
  <c r="H289" i="7" s="1"/>
  <c r="G291" i="7"/>
  <c r="G290" i="7" s="1"/>
  <c r="G289" i="7" s="1"/>
  <c r="I271" i="7"/>
  <c r="H271" i="7"/>
  <c r="G275" i="7"/>
  <c r="G273" i="7"/>
  <c r="I266" i="7"/>
  <c r="H266" i="7"/>
  <c r="G266" i="7"/>
  <c r="I264" i="7"/>
  <c r="H264" i="7"/>
  <c r="G264" i="7"/>
  <c r="I258" i="7"/>
  <c r="I257" i="7" s="1"/>
  <c r="I256" i="7" s="1"/>
  <c r="I255" i="7" s="1"/>
  <c r="I254" i="7" s="1"/>
  <c r="H258" i="7"/>
  <c r="H257" i="7" s="1"/>
  <c r="H256" i="7" s="1"/>
  <c r="H255" i="7" s="1"/>
  <c r="H254" i="7" s="1"/>
  <c r="G258" i="7"/>
  <c r="G257" i="7" s="1"/>
  <c r="G256" i="7" s="1"/>
  <c r="G255" i="7" s="1"/>
  <c r="G254" i="7" s="1"/>
  <c r="I244" i="7"/>
  <c r="I243" i="7" s="1"/>
  <c r="H244" i="7"/>
  <c r="H243" i="7" s="1"/>
  <c r="G243" i="7"/>
  <c r="G235" i="7" s="1"/>
  <c r="I230" i="7"/>
  <c r="I229" i="7" s="1"/>
  <c r="I228" i="7" s="1"/>
  <c r="I227" i="7" s="1"/>
  <c r="I226" i="7" s="1"/>
  <c r="H230" i="7"/>
  <c r="H229" i="7" s="1"/>
  <c r="H228" i="7" s="1"/>
  <c r="H227" i="7" s="1"/>
  <c r="H226" i="7" s="1"/>
  <c r="G230" i="7"/>
  <c r="G229" i="7" s="1"/>
  <c r="G228" i="7" s="1"/>
  <c r="G227" i="7" s="1"/>
  <c r="G226" i="7" s="1"/>
  <c r="I224" i="7"/>
  <c r="H224" i="7"/>
  <c r="G224" i="7"/>
  <c r="I222" i="7"/>
  <c r="H222" i="7"/>
  <c r="G222" i="7"/>
  <c r="I220" i="7"/>
  <c r="H220" i="7"/>
  <c r="G220" i="7"/>
  <c r="I218" i="7"/>
  <c r="H218" i="7"/>
  <c r="G218" i="7"/>
  <c r="I216" i="7"/>
  <c r="H216" i="7"/>
  <c r="G216" i="7"/>
  <c r="I214" i="7"/>
  <c r="H214" i="7"/>
  <c r="G214" i="7"/>
  <c r="I198" i="7"/>
  <c r="H198" i="7"/>
  <c r="G198" i="7"/>
  <c r="I192" i="7"/>
  <c r="H192" i="7"/>
  <c r="I185" i="7"/>
  <c r="I184" i="7" s="1"/>
  <c r="I183" i="7" s="1"/>
  <c r="I182" i="7" s="1"/>
  <c r="I181" i="7" s="1"/>
  <c r="H185" i="7"/>
  <c r="H184" i="7" s="1"/>
  <c r="H183" i="7" s="1"/>
  <c r="H182" i="7" s="1"/>
  <c r="H181" i="7" s="1"/>
  <c r="G185" i="7"/>
  <c r="G184" i="7" s="1"/>
  <c r="G183" i="7" s="1"/>
  <c r="G182" i="7" s="1"/>
  <c r="G181" i="7" s="1"/>
  <c r="I178" i="7"/>
  <c r="H178" i="7"/>
  <c r="G178" i="7"/>
  <c r="I175" i="7"/>
  <c r="H175" i="7"/>
  <c r="G176" i="7"/>
  <c r="G175" i="7" s="1"/>
  <c r="I173" i="7"/>
  <c r="I172" i="7" s="1"/>
  <c r="H173" i="7"/>
  <c r="H172" i="7" s="1"/>
  <c r="G173" i="7"/>
  <c r="G172" i="7" s="1"/>
  <c r="I168" i="7"/>
  <c r="H168" i="7"/>
  <c r="G168" i="7"/>
  <c r="I166" i="7"/>
  <c r="I165" i="7" s="1"/>
  <c r="H166" i="7"/>
  <c r="H165" i="7" s="1"/>
  <c r="G166" i="7"/>
  <c r="G165" i="7" s="1"/>
  <c r="I145" i="7"/>
  <c r="I144" i="7" s="1"/>
  <c r="I143" i="7" s="1"/>
  <c r="H145" i="7"/>
  <c r="H144" i="7" s="1"/>
  <c r="H143" i="7" s="1"/>
  <c r="G145" i="7"/>
  <c r="G144" i="7" s="1"/>
  <c r="G143" i="7" s="1"/>
  <c r="I132" i="7"/>
  <c r="I131" i="7" s="1"/>
  <c r="I130" i="7" s="1"/>
  <c r="I129" i="7" s="1"/>
  <c r="H132" i="7"/>
  <c r="H131" i="7" s="1"/>
  <c r="H130" i="7" s="1"/>
  <c r="H129" i="7" s="1"/>
  <c r="G132" i="7"/>
  <c r="G131" i="7" s="1"/>
  <c r="G130" i="7" s="1"/>
  <c r="G129" i="7" s="1"/>
  <c r="I127" i="7"/>
  <c r="I126" i="7" s="1"/>
  <c r="I125" i="7" s="1"/>
  <c r="I124" i="7" s="1"/>
  <c r="H127" i="7"/>
  <c r="H126" i="7" s="1"/>
  <c r="H125" i="7" s="1"/>
  <c r="H124" i="7" s="1"/>
  <c r="G127" i="7"/>
  <c r="G126" i="7" s="1"/>
  <c r="G125" i="7" s="1"/>
  <c r="G124" i="7" s="1"/>
  <c r="I122" i="7"/>
  <c r="I121" i="7" s="1"/>
  <c r="I120" i="7" s="1"/>
  <c r="I119" i="7" s="1"/>
  <c r="H122" i="7"/>
  <c r="H121" i="7" s="1"/>
  <c r="H120" i="7" s="1"/>
  <c r="H119" i="7" s="1"/>
  <c r="G122" i="7"/>
  <c r="G121" i="7" s="1"/>
  <c r="G120" i="7" s="1"/>
  <c r="G119" i="7" s="1"/>
  <c r="I117" i="7"/>
  <c r="I116" i="7" s="1"/>
  <c r="I115" i="7" s="1"/>
  <c r="I114" i="7" s="1"/>
  <c r="H117" i="7"/>
  <c r="H116" i="7" s="1"/>
  <c r="H115" i="7" s="1"/>
  <c r="H114" i="7" s="1"/>
  <c r="G117" i="7"/>
  <c r="G116" i="7" s="1"/>
  <c r="G115" i="7" s="1"/>
  <c r="G114" i="7" s="1"/>
  <c r="I111" i="7"/>
  <c r="I110" i="7" s="1"/>
  <c r="I109" i="7" s="1"/>
  <c r="I108" i="7" s="1"/>
  <c r="H111" i="7"/>
  <c r="H110" i="7" s="1"/>
  <c r="H109" i="7" s="1"/>
  <c r="H108" i="7" s="1"/>
  <c r="G111" i="7"/>
  <c r="G110" i="7" s="1"/>
  <c r="G109" i="7" s="1"/>
  <c r="G108" i="7" s="1"/>
  <c r="I106" i="7"/>
  <c r="H106" i="7"/>
  <c r="G106" i="7"/>
  <c r="I100" i="7"/>
  <c r="I99" i="7" s="1"/>
  <c r="I98" i="7" s="1"/>
  <c r="I97" i="7" s="1"/>
  <c r="H100" i="7"/>
  <c r="H99" i="7" s="1"/>
  <c r="H98" i="7" s="1"/>
  <c r="H97" i="7" s="1"/>
  <c r="G100" i="7"/>
  <c r="G99" i="7" s="1"/>
  <c r="G98" i="7" s="1"/>
  <c r="G97" i="7" s="1"/>
  <c r="I90" i="7"/>
  <c r="I89" i="7" s="1"/>
  <c r="H90" i="7"/>
  <c r="H89" i="7" s="1"/>
  <c r="G90" i="7"/>
  <c r="G89" i="7" s="1"/>
  <c r="I87" i="7"/>
  <c r="I86" i="7" s="1"/>
  <c r="H87" i="7"/>
  <c r="H86" i="7" s="1"/>
  <c r="G87" i="7"/>
  <c r="G86" i="7" s="1"/>
  <c r="I81" i="7"/>
  <c r="H81" i="7"/>
  <c r="G81" i="7"/>
  <c r="I75" i="7"/>
  <c r="I74" i="7" s="1"/>
  <c r="I73" i="7" s="1"/>
  <c r="I72" i="7" s="1"/>
  <c r="H75" i="7"/>
  <c r="H74" i="7" s="1"/>
  <c r="H73" i="7" s="1"/>
  <c r="H72" i="7" s="1"/>
  <c r="G75" i="7"/>
  <c r="G74" i="7" s="1"/>
  <c r="G73" i="7" s="1"/>
  <c r="G72" i="7" s="1"/>
  <c r="I70" i="7"/>
  <c r="I69" i="7" s="1"/>
  <c r="I68" i="7" s="1"/>
  <c r="H70" i="7"/>
  <c r="H69" i="7" s="1"/>
  <c r="H68" i="7" s="1"/>
  <c r="G70" i="7"/>
  <c r="G69" i="7" s="1"/>
  <c r="G68" i="7" s="1"/>
  <c r="I66" i="7"/>
  <c r="H66" i="7"/>
  <c r="G66" i="7"/>
  <c r="I64" i="7"/>
  <c r="H64" i="7"/>
  <c r="G64" i="7"/>
  <c r="I60" i="7"/>
  <c r="I59" i="7" s="1"/>
  <c r="I58" i="7" s="1"/>
  <c r="I57" i="7" s="1"/>
  <c r="H60" i="7"/>
  <c r="H59" i="7" s="1"/>
  <c r="H58" i="7" s="1"/>
  <c r="H57" i="7" s="1"/>
  <c r="G60" i="7"/>
  <c r="G59" i="7" s="1"/>
  <c r="G58" i="7" s="1"/>
  <c r="G57" i="7" s="1"/>
  <c r="I55" i="7"/>
  <c r="H55" i="7"/>
  <c r="G55" i="7"/>
  <c r="I53" i="7"/>
  <c r="I52" i="7" s="1"/>
  <c r="I51" i="7" s="1"/>
  <c r="I50" i="7" s="1"/>
  <c r="H53" i="7"/>
  <c r="H52" i="7" s="1"/>
  <c r="H51" i="7" s="1"/>
  <c r="H50" i="7" s="1"/>
  <c r="G53" i="7"/>
  <c r="G52" i="7" s="1"/>
  <c r="G51" i="7" s="1"/>
  <c r="G50" i="7" s="1"/>
  <c r="I48" i="7"/>
  <c r="I47" i="7" s="1"/>
  <c r="I46" i="7" s="1"/>
  <c r="I45" i="7" s="1"/>
  <c r="H48" i="7"/>
  <c r="H47" i="7" s="1"/>
  <c r="H46" i="7" s="1"/>
  <c r="H45" i="7" s="1"/>
  <c r="G48" i="7"/>
  <c r="G47" i="7" s="1"/>
  <c r="G46" i="7" s="1"/>
  <c r="G45" i="7" s="1"/>
  <c r="I43" i="7"/>
  <c r="I42" i="7" s="1"/>
  <c r="H43" i="7"/>
  <c r="H42" i="7" s="1"/>
  <c r="G43" i="7"/>
  <c r="G42" i="7" s="1"/>
  <c r="I39" i="7"/>
  <c r="I38" i="7" s="1"/>
  <c r="H39" i="7"/>
  <c r="H38" i="7" s="1"/>
  <c r="G39" i="7"/>
  <c r="G38" i="7" s="1"/>
  <c r="I34" i="7"/>
  <c r="I33" i="7" s="1"/>
  <c r="H34" i="7"/>
  <c r="H33" i="7" s="1"/>
  <c r="G34" i="7"/>
  <c r="G33" i="7" s="1"/>
  <c r="I28" i="7"/>
  <c r="I27" i="7" s="1"/>
  <c r="I26" i="7" s="1"/>
  <c r="H28" i="7"/>
  <c r="H27" i="7" s="1"/>
  <c r="H26" i="7" s="1"/>
  <c r="G28" i="7"/>
  <c r="G27" i="7" s="1"/>
  <c r="G26" i="7" s="1"/>
  <c r="I24" i="7"/>
  <c r="I23" i="7" s="1"/>
  <c r="I22" i="7" s="1"/>
  <c r="I21" i="7" s="1"/>
  <c r="H24" i="7"/>
  <c r="H23" i="7" s="1"/>
  <c r="H22" i="7" s="1"/>
  <c r="H21" i="7" s="1"/>
  <c r="G24" i="7"/>
  <c r="G23" i="7" s="1"/>
  <c r="G22" i="7" s="1"/>
  <c r="G21" i="7" s="1"/>
  <c r="I18" i="7"/>
  <c r="I17" i="7" s="1"/>
  <c r="I16" i="7" s="1"/>
  <c r="I15" i="7" s="1"/>
  <c r="H18" i="7"/>
  <c r="H17" i="7" s="1"/>
  <c r="H16" i="7" s="1"/>
  <c r="H15" i="7" s="1"/>
  <c r="G18" i="7"/>
  <c r="G17" i="7" s="1"/>
  <c r="G16" i="7" s="1"/>
  <c r="G15" i="7" s="1"/>
  <c r="H511" i="6"/>
  <c r="H510" i="6" s="1"/>
  <c r="G511" i="6"/>
  <c r="G510" i="6" s="1"/>
  <c r="F511" i="6"/>
  <c r="F510" i="6" s="1"/>
  <c r="F509" i="6" s="1"/>
  <c r="H502" i="6"/>
  <c r="H501" i="6" s="1"/>
  <c r="H500" i="6" s="1"/>
  <c r="H499" i="6" s="1"/>
  <c r="H498" i="6" s="1"/>
  <c r="G502" i="6"/>
  <c r="G501" i="6" s="1"/>
  <c r="G500" i="6" s="1"/>
  <c r="G499" i="6" s="1"/>
  <c r="G498" i="6" s="1"/>
  <c r="F502" i="6"/>
  <c r="F501" i="6" s="1"/>
  <c r="F500" i="6" s="1"/>
  <c r="F499" i="6" s="1"/>
  <c r="F498" i="6" s="1"/>
  <c r="H496" i="6"/>
  <c r="H495" i="6" s="1"/>
  <c r="G496" i="6"/>
  <c r="G495" i="6" s="1"/>
  <c r="F496" i="6"/>
  <c r="F495" i="6" s="1"/>
  <c r="H492" i="6"/>
  <c r="H491" i="6" s="1"/>
  <c r="G492" i="6"/>
  <c r="G491" i="6" s="1"/>
  <c r="F492" i="6"/>
  <c r="F491" i="6" s="1"/>
  <c r="H484" i="6"/>
  <c r="H483" i="6" s="1"/>
  <c r="G484" i="6"/>
  <c r="G483" i="6" s="1"/>
  <c r="F484" i="6"/>
  <c r="F483" i="6" s="1"/>
  <c r="H481" i="6"/>
  <c r="H480" i="6" s="1"/>
  <c r="H479" i="6" s="1"/>
  <c r="G481" i="6"/>
  <c r="G480" i="6" s="1"/>
  <c r="G479" i="6" s="1"/>
  <c r="F481" i="6"/>
  <c r="F480" i="6" s="1"/>
  <c r="F479" i="6" s="1"/>
  <c r="H477" i="6"/>
  <c r="H476" i="6" s="1"/>
  <c r="H475" i="6" s="1"/>
  <c r="G477" i="6"/>
  <c r="G476" i="6" s="1"/>
  <c r="G475" i="6" s="1"/>
  <c r="F477" i="6"/>
  <c r="F476" i="6" s="1"/>
  <c r="F475" i="6" s="1"/>
  <c r="H471" i="6"/>
  <c r="H470" i="6" s="1"/>
  <c r="H469" i="6" s="1"/>
  <c r="H468" i="6" s="1"/>
  <c r="G471" i="6"/>
  <c r="G470" i="6" s="1"/>
  <c r="G469" i="6" s="1"/>
  <c r="G468" i="6" s="1"/>
  <c r="F471" i="6"/>
  <c r="F470" i="6" s="1"/>
  <c r="F469" i="6" s="1"/>
  <c r="F468" i="6" s="1"/>
  <c r="H466" i="6"/>
  <c r="H465" i="6" s="1"/>
  <c r="H464" i="6" s="1"/>
  <c r="G466" i="6"/>
  <c r="G465" i="6" s="1"/>
  <c r="G464" i="6" s="1"/>
  <c r="F466" i="6"/>
  <c r="F465" i="6" s="1"/>
  <c r="F464" i="6" s="1"/>
  <c r="F459" i="6"/>
  <c r="H449" i="6"/>
  <c r="H448" i="6" s="1"/>
  <c r="G449" i="6"/>
  <c r="G448" i="6" s="1"/>
  <c r="F449" i="6"/>
  <c r="F448" i="6" s="1"/>
  <c r="H443" i="6"/>
  <c r="H442" i="6" s="1"/>
  <c r="G443" i="6"/>
  <c r="G442" i="6" s="1"/>
  <c r="F443" i="6"/>
  <c r="F442" i="6" s="1"/>
  <c r="H439" i="6"/>
  <c r="H438" i="6" s="1"/>
  <c r="G439" i="6"/>
  <c r="G438" i="6" s="1"/>
  <c r="F439" i="6"/>
  <c r="F438" i="6" s="1"/>
  <c r="H429" i="6"/>
  <c r="H428" i="6" s="1"/>
  <c r="H427" i="6" s="1"/>
  <c r="H426" i="6" s="1"/>
  <c r="G429" i="6"/>
  <c r="G428" i="6" s="1"/>
  <c r="G427" i="6" s="1"/>
  <c r="G426" i="6" s="1"/>
  <c r="F429" i="6"/>
  <c r="F428" i="6" s="1"/>
  <c r="F427" i="6" s="1"/>
  <c r="F426" i="6" s="1"/>
  <c r="H422" i="6"/>
  <c r="H421" i="6" s="1"/>
  <c r="H420" i="6" s="1"/>
  <c r="H419" i="6" s="1"/>
  <c r="H418" i="6" s="1"/>
  <c r="G422" i="6"/>
  <c r="G421" i="6" s="1"/>
  <c r="G420" i="6" s="1"/>
  <c r="G419" i="6" s="1"/>
  <c r="G418" i="6" s="1"/>
  <c r="F422" i="6"/>
  <c r="F421" i="6" s="1"/>
  <c r="F420" i="6" s="1"/>
  <c r="F419" i="6" s="1"/>
  <c r="F418" i="6" s="1"/>
  <c r="H415" i="6"/>
  <c r="H414" i="6" s="1"/>
  <c r="H413" i="6" s="1"/>
  <c r="G415" i="6"/>
  <c r="G414" i="6" s="1"/>
  <c r="G413" i="6" s="1"/>
  <c r="F415" i="6"/>
  <c r="F414" i="6" s="1"/>
  <c r="F413" i="6" s="1"/>
  <c r="H406" i="6"/>
  <c r="G406" i="6"/>
  <c r="F406" i="6"/>
  <c r="F399" i="6"/>
  <c r="H397" i="6"/>
  <c r="G397" i="6"/>
  <c r="F397" i="6"/>
  <c r="H389" i="6"/>
  <c r="G389" i="6"/>
  <c r="F389" i="6"/>
  <c r="H386" i="6"/>
  <c r="G386" i="6"/>
  <c r="F386" i="6"/>
  <c r="H382" i="6"/>
  <c r="G382" i="6"/>
  <c r="F382" i="6"/>
  <c r="H375" i="6"/>
  <c r="H374" i="6" s="1"/>
  <c r="H373" i="6" s="1"/>
  <c r="H372" i="6" s="1"/>
  <c r="G375" i="6"/>
  <c r="G374" i="6" s="1"/>
  <c r="G373" i="6" s="1"/>
  <c r="G372" i="6" s="1"/>
  <c r="F375" i="6"/>
  <c r="F374" i="6" s="1"/>
  <c r="F373" i="6" s="1"/>
  <c r="F372" i="6" s="1"/>
  <c r="H368" i="6"/>
  <c r="H367" i="6" s="1"/>
  <c r="H366" i="6" s="1"/>
  <c r="H365" i="6" s="1"/>
  <c r="H364" i="6" s="1"/>
  <c r="G368" i="6"/>
  <c r="G367" i="6" s="1"/>
  <c r="G366" i="6" s="1"/>
  <c r="G365" i="6" s="1"/>
  <c r="G364" i="6" s="1"/>
  <c r="F368" i="6"/>
  <c r="F367" i="6" s="1"/>
  <c r="F366" i="6" s="1"/>
  <c r="F365" i="6" s="1"/>
  <c r="F364" i="6" s="1"/>
  <c r="H360" i="6"/>
  <c r="G360" i="6"/>
  <c r="F360" i="6"/>
  <c r="F351" i="6" s="1"/>
  <c r="F350" i="6" s="1"/>
  <c r="H353" i="6"/>
  <c r="H352" i="6" s="1"/>
  <c r="G353" i="6"/>
  <c r="G352" i="6" s="1"/>
  <c r="H343" i="6"/>
  <c r="H342" i="6" s="1"/>
  <c r="H341" i="6" s="1"/>
  <c r="H340" i="6" s="1"/>
  <c r="G343" i="6"/>
  <c r="G342" i="6" s="1"/>
  <c r="G341" i="6" s="1"/>
  <c r="G340" i="6" s="1"/>
  <c r="H333" i="6"/>
  <c r="H332" i="6" s="1"/>
  <c r="H331" i="6" s="1"/>
  <c r="H330" i="6" s="1"/>
  <c r="G333" i="6"/>
  <c r="G332" i="6" s="1"/>
  <c r="G331" i="6" s="1"/>
  <c r="G330" i="6" s="1"/>
  <c r="H326" i="6"/>
  <c r="H323" i="6" s="1"/>
  <c r="G326" i="6"/>
  <c r="G323" i="6" s="1"/>
  <c r="H318" i="6"/>
  <c r="G318" i="6"/>
  <c r="H312" i="6"/>
  <c r="G312" i="6"/>
  <c r="H310" i="6"/>
  <c r="G310" i="6"/>
  <c r="H308" i="6"/>
  <c r="G308" i="6"/>
  <c r="H306" i="6"/>
  <c r="G306" i="6"/>
  <c r="H304" i="6"/>
  <c r="G304" i="6"/>
  <c r="H302" i="6"/>
  <c r="G302" i="6"/>
  <c r="H300" i="6"/>
  <c r="G300" i="6"/>
  <c r="H295" i="6"/>
  <c r="G295" i="6"/>
  <c r="H292" i="6"/>
  <c r="G292" i="6"/>
  <c r="H286" i="6"/>
  <c r="G286" i="6"/>
  <c r="H271" i="6"/>
  <c r="G271" i="6"/>
  <c r="H269" i="6"/>
  <c r="G269" i="6"/>
  <c r="H267" i="6"/>
  <c r="G267" i="6"/>
  <c r="H265" i="6"/>
  <c r="G265" i="6"/>
  <c r="H262" i="6"/>
  <c r="G262" i="6"/>
  <c r="H259" i="6"/>
  <c r="G259" i="6"/>
  <c r="H255" i="6"/>
  <c r="G255" i="6"/>
  <c r="H252" i="6"/>
  <c r="G252" i="6"/>
  <c r="H243" i="6"/>
  <c r="G243" i="6"/>
  <c r="F235" i="6"/>
  <c r="H230" i="6"/>
  <c r="H229" i="6" s="1"/>
  <c r="H228" i="6" s="1"/>
  <c r="H227" i="6" s="1"/>
  <c r="H226" i="6" s="1"/>
  <c r="G230" i="6"/>
  <c r="G229" i="6" s="1"/>
  <c r="G228" i="6" s="1"/>
  <c r="G227" i="6" s="1"/>
  <c r="G226" i="6" s="1"/>
  <c r="F230" i="6"/>
  <c r="F229" i="6" s="1"/>
  <c r="F228" i="6" s="1"/>
  <c r="F227" i="6" s="1"/>
  <c r="F226" i="6" s="1"/>
  <c r="H224" i="6"/>
  <c r="G224" i="6"/>
  <c r="F224" i="6"/>
  <c r="H222" i="6"/>
  <c r="G222" i="6"/>
  <c r="F222" i="6"/>
  <c r="H220" i="6"/>
  <c r="G220" i="6"/>
  <c r="F220" i="6"/>
  <c r="H218" i="6"/>
  <c r="G218" i="6"/>
  <c r="F218" i="6"/>
  <c r="H216" i="6"/>
  <c r="G216" i="6"/>
  <c r="F216" i="6"/>
  <c r="H214" i="6"/>
  <c r="G214" i="6"/>
  <c r="F214" i="6"/>
  <c r="H211" i="6"/>
  <c r="G211" i="6"/>
  <c r="F211" i="6"/>
  <c r="H191" i="6"/>
  <c r="H190" i="6" s="1"/>
  <c r="H189" i="6" s="1"/>
  <c r="G192" i="6"/>
  <c r="F192" i="6"/>
  <c r="H185" i="6"/>
  <c r="H184" i="6" s="1"/>
  <c r="H183" i="6" s="1"/>
  <c r="H182" i="6" s="1"/>
  <c r="H181" i="6" s="1"/>
  <c r="G185" i="6"/>
  <c r="G184" i="6" s="1"/>
  <c r="G183" i="6" s="1"/>
  <c r="G182" i="6" s="1"/>
  <c r="G181" i="6" s="1"/>
  <c r="F185" i="6"/>
  <c r="F184" i="6" s="1"/>
  <c r="F183" i="6" s="1"/>
  <c r="F182" i="6" s="1"/>
  <c r="F181" i="6" s="1"/>
  <c r="H178" i="6"/>
  <c r="G178" i="6"/>
  <c r="F178" i="6"/>
  <c r="H176" i="6"/>
  <c r="H175" i="6" s="1"/>
  <c r="G176" i="6"/>
  <c r="G175" i="6" s="1"/>
  <c r="F176" i="6"/>
  <c r="F175" i="6" s="1"/>
  <c r="H173" i="6"/>
  <c r="H172" i="6" s="1"/>
  <c r="G173" i="6"/>
  <c r="G172" i="6" s="1"/>
  <c r="F173" i="6"/>
  <c r="F172" i="6" s="1"/>
  <c r="H169" i="6"/>
  <c r="H168" i="6" s="1"/>
  <c r="G169" i="6"/>
  <c r="G168" i="6" s="1"/>
  <c r="F169" i="6"/>
  <c r="F168" i="6" s="1"/>
  <c r="H166" i="6"/>
  <c r="H165" i="6" s="1"/>
  <c r="G166" i="6"/>
  <c r="G165" i="6" s="1"/>
  <c r="F166" i="6"/>
  <c r="F165" i="6" s="1"/>
  <c r="H152" i="6"/>
  <c r="H149" i="6" s="1"/>
  <c r="H148" i="6" s="1"/>
  <c r="G152" i="6"/>
  <c r="G149" i="6" s="1"/>
  <c r="G148" i="6" s="1"/>
  <c r="F152" i="6"/>
  <c r="F149" i="6" s="1"/>
  <c r="H145" i="6"/>
  <c r="H144" i="6" s="1"/>
  <c r="H143" i="6" s="1"/>
  <c r="G145" i="6"/>
  <c r="G144" i="6" s="1"/>
  <c r="G143" i="6" s="1"/>
  <c r="F145" i="6"/>
  <c r="F144" i="6" s="1"/>
  <c r="H132" i="6"/>
  <c r="H131" i="6" s="1"/>
  <c r="H130" i="6" s="1"/>
  <c r="H129" i="6" s="1"/>
  <c r="G132" i="6"/>
  <c r="G131" i="6" s="1"/>
  <c r="G130" i="6" s="1"/>
  <c r="G129" i="6" s="1"/>
  <c r="F132" i="6"/>
  <c r="F131" i="6" s="1"/>
  <c r="F130" i="6" s="1"/>
  <c r="F129" i="6" s="1"/>
  <c r="H127" i="6"/>
  <c r="H126" i="6" s="1"/>
  <c r="H125" i="6" s="1"/>
  <c r="H124" i="6" s="1"/>
  <c r="G127" i="6"/>
  <c r="G126" i="6" s="1"/>
  <c r="G125" i="6" s="1"/>
  <c r="G124" i="6" s="1"/>
  <c r="F127" i="6"/>
  <c r="F126" i="6" s="1"/>
  <c r="F125" i="6" s="1"/>
  <c r="F124" i="6" s="1"/>
  <c r="H122" i="6"/>
  <c r="H121" i="6" s="1"/>
  <c r="H120" i="6" s="1"/>
  <c r="H119" i="6" s="1"/>
  <c r="G122" i="6"/>
  <c r="G121" i="6" s="1"/>
  <c r="G120" i="6" s="1"/>
  <c r="G119" i="6" s="1"/>
  <c r="F122" i="6"/>
  <c r="F121" i="6" s="1"/>
  <c r="F120" i="6" s="1"/>
  <c r="F119" i="6" s="1"/>
  <c r="H117" i="6"/>
  <c r="H116" i="6" s="1"/>
  <c r="H115" i="6" s="1"/>
  <c r="H114" i="6" s="1"/>
  <c r="G117" i="6"/>
  <c r="G116" i="6" s="1"/>
  <c r="G115" i="6" s="1"/>
  <c r="G114" i="6" s="1"/>
  <c r="F117" i="6"/>
  <c r="F116" i="6" s="1"/>
  <c r="F115" i="6" s="1"/>
  <c r="F114" i="6" s="1"/>
  <c r="H111" i="6"/>
  <c r="H110" i="6" s="1"/>
  <c r="H109" i="6" s="1"/>
  <c r="H108" i="6" s="1"/>
  <c r="G111" i="6"/>
  <c r="G110" i="6" s="1"/>
  <c r="G109" i="6" s="1"/>
  <c r="G108" i="6" s="1"/>
  <c r="F111" i="6"/>
  <c r="F110" i="6" s="1"/>
  <c r="F109" i="6" s="1"/>
  <c r="F108" i="6" s="1"/>
  <c r="H105" i="6"/>
  <c r="H104" i="6" s="1"/>
  <c r="H103" i="6" s="1"/>
  <c r="G105" i="6"/>
  <c r="G104" i="6" s="1"/>
  <c r="G103" i="6" s="1"/>
  <c r="F106" i="6"/>
  <c r="F105" i="6" s="1"/>
  <c r="F104" i="6" s="1"/>
  <c r="F103" i="6" s="1"/>
  <c r="H100" i="6"/>
  <c r="H99" i="6" s="1"/>
  <c r="H98" i="6" s="1"/>
  <c r="H97" i="6" s="1"/>
  <c r="G100" i="6"/>
  <c r="G99" i="6" s="1"/>
  <c r="G98" i="6" s="1"/>
  <c r="G97" i="6" s="1"/>
  <c r="F100" i="6"/>
  <c r="F99" i="6" s="1"/>
  <c r="F98" i="6" s="1"/>
  <c r="F97" i="6" s="1"/>
  <c r="H90" i="6"/>
  <c r="H89" i="6" s="1"/>
  <c r="G90" i="6"/>
  <c r="G89" i="6" s="1"/>
  <c r="F90" i="6"/>
  <c r="F89" i="6" s="1"/>
  <c r="H87" i="6"/>
  <c r="H86" i="6" s="1"/>
  <c r="G87" i="6"/>
  <c r="G86" i="6" s="1"/>
  <c r="F87" i="6"/>
  <c r="F86" i="6" s="1"/>
  <c r="H79" i="6"/>
  <c r="H78" i="6" s="1"/>
  <c r="G79" i="6"/>
  <c r="G78" i="6" s="1"/>
  <c r="F79" i="6"/>
  <c r="F78" i="6" s="1"/>
  <c r="H75" i="6"/>
  <c r="G75" i="6"/>
  <c r="F75" i="6"/>
  <c r="H70" i="6"/>
  <c r="G70" i="6"/>
  <c r="F70" i="6"/>
  <c r="H66" i="6"/>
  <c r="G66" i="6"/>
  <c r="F66" i="6"/>
  <c r="H63" i="6"/>
  <c r="G63" i="6"/>
  <c r="F63" i="6"/>
  <c r="H59" i="6"/>
  <c r="H58" i="6" s="1"/>
  <c r="H57" i="6" s="1"/>
  <c r="H56" i="6" s="1"/>
  <c r="G59" i="6"/>
  <c r="G58" i="6" s="1"/>
  <c r="G57" i="6" s="1"/>
  <c r="G56" i="6" s="1"/>
  <c r="F59" i="6"/>
  <c r="F58" i="6" s="1"/>
  <c r="F57" i="6" s="1"/>
  <c r="F56" i="6" s="1"/>
  <c r="H54" i="6"/>
  <c r="G54" i="6"/>
  <c r="F54" i="6"/>
  <c r="H52" i="6"/>
  <c r="G52" i="6"/>
  <c r="F52" i="6"/>
  <c r="H47" i="6"/>
  <c r="H46" i="6" s="1"/>
  <c r="H45" i="6" s="1"/>
  <c r="H44" i="6" s="1"/>
  <c r="G47" i="6"/>
  <c r="G46" i="6" s="1"/>
  <c r="G45" i="6" s="1"/>
  <c r="G44" i="6" s="1"/>
  <c r="F47" i="6"/>
  <c r="F46" i="6" s="1"/>
  <c r="F45" i="6" s="1"/>
  <c r="F44" i="6" s="1"/>
  <c r="H42" i="6"/>
  <c r="H41" i="6" s="1"/>
  <c r="G42" i="6"/>
  <c r="G41" i="6" s="1"/>
  <c r="F42" i="6"/>
  <c r="F41" i="6" s="1"/>
  <c r="H38" i="6"/>
  <c r="H37" i="6" s="1"/>
  <c r="G38" i="6"/>
  <c r="G37" i="6" s="1"/>
  <c r="F38" i="6"/>
  <c r="F37" i="6" s="1"/>
  <c r="H33" i="6"/>
  <c r="H32" i="6" s="1"/>
  <c r="G33" i="6"/>
  <c r="G32" i="6" s="1"/>
  <c r="F33" i="6"/>
  <c r="F32" i="6" s="1"/>
  <c r="H27" i="6"/>
  <c r="H26" i="6" s="1"/>
  <c r="H25" i="6" s="1"/>
  <c r="G27" i="6"/>
  <c r="G26" i="6" s="1"/>
  <c r="G25" i="6" s="1"/>
  <c r="F27" i="6"/>
  <c r="F26" i="6" s="1"/>
  <c r="F25" i="6" s="1"/>
  <c r="H23" i="6"/>
  <c r="H22" i="6" s="1"/>
  <c r="G23" i="6"/>
  <c r="G22" i="6" s="1"/>
  <c r="F23" i="6"/>
  <c r="F22" i="6" s="1"/>
  <c r="H21" i="6"/>
  <c r="H20" i="6" s="1"/>
  <c r="G21" i="6"/>
  <c r="G20" i="6" s="1"/>
  <c r="F21" i="6"/>
  <c r="F20" i="6" s="1"/>
  <c r="H17" i="6"/>
  <c r="H16" i="6" s="1"/>
  <c r="H15" i="6" s="1"/>
  <c r="H14" i="6" s="1"/>
  <c r="G17" i="6"/>
  <c r="G16" i="6" s="1"/>
  <c r="G15" i="6" s="1"/>
  <c r="G14" i="6" s="1"/>
  <c r="F17" i="6"/>
  <c r="F16" i="6" s="1"/>
  <c r="F15" i="6" s="1"/>
  <c r="F14" i="6" s="1"/>
  <c r="D290" i="8" l="1"/>
  <c r="F290" i="8"/>
  <c r="F69" i="6"/>
  <c r="F68" i="6" s="1"/>
  <c r="G69" i="6"/>
  <c r="G68" i="6" s="1"/>
  <c r="H69" i="6"/>
  <c r="H68" i="6" s="1"/>
  <c r="G74" i="6"/>
  <c r="F74" i="6"/>
  <c r="H73" i="6"/>
  <c r="H72" i="6" s="1"/>
  <c r="D108" i="8"/>
  <c r="G235" i="6"/>
  <c r="H235" i="6"/>
  <c r="E108" i="8"/>
  <c r="F108" i="8"/>
  <c r="F349" i="6"/>
  <c r="F117" i="8"/>
  <c r="G102" i="6"/>
  <c r="H102" i="6"/>
  <c r="H285" i="6"/>
  <c r="G285" i="6"/>
  <c r="G412" i="7"/>
  <c r="I412" i="7"/>
  <c r="H412" i="7"/>
  <c r="D117" i="8"/>
  <c r="E117" i="8"/>
  <c r="G421" i="7"/>
  <c r="H421" i="7"/>
  <c r="I421" i="7"/>
  <c r="H294" i="6"/>
  <c r="G294" i="6"/>
  <c r="H479" i="7"/>
  <c r="H478" i="7" s="1"/>
  <c r="H477" i="7" s="1"/>
  <c r="H476" i="7" s="1"/>
  <c r="I479" i="7"/>
  <c r="I478" i="7" s="1"/>
  <c r="I477" i="7" s="1"/>
  <c r="I476" i="7" s="1"/>
  <c r="D84" i="8"/>
  <c r="D94" i="8"/>
  <c r="D76" i="8"/>
  <c r="D75" i="8" s="1"/>
  <c r="H351" i="6"/>
  <c r="H350" i="6" s="1"/>
  <c r="F425" i="6"/>
  <c r="H425" i="6"/>
  <c r="D398" i="8"/>
  <c r="D397" i="8" s="1"/>
  <c r="H391" i="7"/>
  <c r="H380" i="7" s="1"/>
  <c r="H379" i="7" s="1"/>
  <c r="H378" i="7" s="1"/>
  <c r="E398" i="8"/>
  <c r="E397" i="8" s="1"/>
  <c r="F398" i="8"/>
  <c r="F397" i="8" s="1"/>
  <c r="H20" i="7"/>
  <c r="I360" i="7"/>
  <c r="I359" i="7" s="1"/>
  <c r="I358" i="7" s="1"/>
  <c r="I357" i="7" s="1"/>
  <c r="I391" i="7"/>
  <c r="I380" i="7" s="1"/>
  <c r="I379" i="7" s="1"/>
  <c r="I378" i="7" s="1"/>
  <c r="G509" i="6"/>
  <c r="G508" i="6" s="1"/>
  <c r="G507" i="6" s="1"/>
  <c r="G506" i="6" s="1"/>
  <c r="H360" i="7"/>
  <c r="H359" i="7" s="1"/>
  <c r="H358" i="7" s="1"/>
  <c r="H357" i="7" s="1"/>
  <c r="G351" i="6"/>
  <c r="G350" i="6" s="1"/>
  <c r="H509" i="6"/>
  <c r="H508" i="6" s="1"/>
  <c r="H507" i="6" s="1"/>
  <c r="H506" i="6" s="1"/>
  <c r="D319" i="8"/>
  <c r="D18" i="8"/>
  <c r="D17" i="8" s="1"/>
  <c r="D16" i="8" s="1"/>
  <c r="F18" i="8"/>
  <c r="F17" i="8" s="1"/>
  <c r="F16" i="8" s="1"/>
  <c r="E156" i="8"/>
  <c r="E18" i="8"/>
  <c r="E17" i="8" s="1"/>
  <c r="E16" i="8" s="1"/>
  <c r="G20" i="7"/>
  <c r="I20" i="7"/>
  <c r="F94" i="8"/>
  <c r="E94" i="8"/>
  <c r="F156" i="8"/>
  <c r="D156" i="8"/>
  <c r="F181" i="8"/>
  <c r="F180" i="8" s="1"/>
  <c r="F179" i="8" s="1"/>
  <c r="E181" i="8"/>
  <c r="E180" i="8" s="1"/>
  <c r="E179" i="8" s="1"/>
  <c r="F247" i="8"/>
  <c r="E247" i="8"/>
  <c r="E319" i="8"/>
  <c r="F340" i="8"/>
  <c r="G272" i="7"/>
  <c r="G271" i="7" s="1"/>
  <c r="G270" i="7" s="1"/>
  <c r="G269" i="7" s="1"/>
  <c r="G268" i="7" s="1"/>
  <c r="I235" i="7"/>
  <c r="H235" i="7"/>
  <c r="H261" i="6"/>
  <c r="G261" i="6"/>
  <c r="H396" i="6"/>
  <c r="H395" i="6" s="1"/>
  <c r="H394" i="6" s="1"/>
  <c r="H393" i="6" s="1"/>
  <c r="H392" i="6" s="1"/>
  <c r="G396" i="6"/>
  <c r="G395" i="6" s="1"/>
  <c r="G394" i="6" s="1"/>
  <c r="G393" i="6" s="1"/>
  <c r="G392" i="6" s="1"/>
  <c r="F396" i="6"/>
  <c r="F395" i="6" s="1"/>
  <c r="F394" i="6" s="1"/>
  <c r="F393" i="6" s="1"/>
  <c r="F392" i="6" s="1"/>
  <c r="F319" i="8"/>
  <c r="E340" i="8"/>
  <c r="D369" i="8"/>
  <c r="D368" i="8" s="1"/>
  <c r="F369" i="8"/>
  <c r="F368" i="8" s="1"/>
  <c r="I164" i="7"/>
  <c r="H164" i="7"/>
  <c r="I171" i="7"/>
  <c r="H171" i="7"/>
  <c r="I207" i="7"/>
  <c r="G207" i="7"/>
  <c r="H207" i="7"/>
  <c r="G80" i="7"/>
  <c r="G79" i="7" s="1"/>
  <c r="G78" i="7" s="1"/>
  <c r="I80" i="7"/>
  <c r="I79" i="7" s="1"/>
  <c r="I78" i="7" s="1"/>
  <c r="H80" i="7"/>
  <c r="H79" i="7" s="1"/>
  <c r="H78" i="7" s="1"/>
  <c r="D256" i="8"/>
  <c r="F256" i="8"/>
  <c r="E369" i="8"/>
  <c r="E368" i="8" s="1"/>
  <c r="E256" i="8"/>
  <c r="G490" i="6"/>
  <c r="G489" i="6" s="1"/>
  <c r="G488" i="6" s="1"/>
  <c r="G487" i="6" s="1"/>
  <c r="F490" i="6"/>
  <c r="F489" i="6" s="1"/>
  <c r="F488" i="6" s="1"/>
  <c r="F487" i="6" s="1"/>
  <c r="H490" i="6"/>
  <c r="H489" i="6" s="1"/>
  <c r="H488" i="6" s="1"/>
  <c r="H487" i="6" s="1"/>
  <c r="G207" i="6"/>
  <c r="H207" i="6"/>
  <c r="F207" i="6"/>
  <c r="F508" i="6"/>
  <c r="F507" i="6" s="1"/>
  <c r="F506" i="6" s="1"/>
  <c r="G359" i="7"/>
  <c r="G358" i="7" s="1"/>
  <c r="G357" i="7" s="1"/>
  <c r="F62" i="6"/>
  <c r="F61" i="6" s="1"/>
  <c r="F36" i="6"/>
  <c r="F35" i="6" s="1"/>
  <c r="F234" i="6"/>
  <c r="F233" i="6" s="1"/>
  <c r="H270" i="7"/>
  <c r="H269" i="7" s="1"/>
  <c r="H268" i="7" s="1"/>
  <c r="I270" i="7"/>
  <c r="I269" i="7" s="1"/>
  <c r="I268" i="7" s="1"/>
  <c r="G32" i="7"/>
  <c r="G31" i="7" s="1"/>
  <c r="H32" i="7"/>
  <c r="H31" i="7" s="1"/>
  <c r="I32" i="7"/>
  <c r="I31" i="7" s="1"/>
  <c r="G31" i="6"/>
  <c r="G30" i="6" s="1"/>
  <c r="F31" i="6"/>
  <c r="F30" i="6" s="1"/>
  <c r="H31" i="6"/>
  <c r="H30" i="6" s="1"/>
  <c r="F186" i="8"/>
  <c r="F185" i="8" s="1"/>
  <c r="E186" i="8"/>
  <c r="E185" i="8" s="1"/>
  <c r="F143" i="6"/>
  <c r="D185" i="8"/>
  <c r="G105" i="7"/>
  <c r="G104" i="7" s="1"/>
  <c r="G103" i="7" s="1"/>
  <c r="G102" i="7" s="1"/>
  <c r="I105" i="7"/>
  <c r="I104" i="7" s="1"/>
  <c r="I103" i="7" s="1"/>
  <c r="I102" i="7" s="1"/>
  <c r="H105" i="7"/>
  <c r="H104" i="7" s="1"/>
  <c r="H103" i="7" s="1"/>
  <c r="H102" i="7" s="1"/>
  <c r="G234" i="7"/>
  <c r="G233" i="7" s="1"/>
  <c r="G478" i="7"/>
  <c r="G477" i="7" s="1"/>
  <c r="G425" i="6"/>
  <c r="F379" i="8"/>
  <c r="D179" i="8"/>
  <c r="F67" i="8"/>
  <c r="D379" i="8"/>
  <c r="E46" i="8"/>
  <c r="D67" i="8"/>
  <c r="F232" i="8"/>
  <c r="F231" i="8" s="1"/>
  <c r="F285" i="8"/>
  <c r="F284" i="8" s="1"/>
  <c r="E379" i="8"/>
  <c r="E76" i="8"/>
  <c r="E75" i="8" s="1"/>
  <c r="E391" i="8"/>
  <c r="E390" i="8" s="1"/>
  <c r="D46" i="8"/>
  <c r="E67" i="8"/>
  <c r="E84" i="8"/>
  <c r="D198" i="8"/>
  <c r="D285" i="8"/>
  <c r="D284" i="8" s="1"/>
  <c r="F391" i="8"/>
  <c r="F390" i="8" s="1"/>
  <c r="D302" i="8"/>
  <c r="D309" i="8"/>
  <c r="D232" i="8"/>
  <c r="D231" i="8" s="1"/>
  <c r="E232" i="8"/>
  <c r="E231" i="8" s="1"/>
  <c r="F302" i="8"/>
  <c r="D391" i="8"/>
  <c r="D390" i="8" s="1"/>
  <c r="D340" i="8"/>
  <c r="F76" i="8"/>
  <c r="F75" i="8" s="1"/>
  <c r="E285" i="8"/>
  <c r="E284" i="8" s="1"/>
  <c r="I191" i="7"/>
  <c r="I190" i="7" s="1"/>
  <c r="I189" i="7" s="1"/>
  <c r="H191" i="7"/>
  <c r="H190" i="7" s="1"/>
  <c r="H189" i="7" s="1"/>
  <c r="H37" i="7"/>
  <c r="H36" i="7" s="1"/>
  <c r="H62" i="6"/>
  <c r="H61" i="6" s="1"/>
  <c r="H447" i="6"/>
  <c r="H446" i="6" s="1"/>
  <c r="G164" i="7"/>
  <c r="G500" i="7"/>
  <c r="G499" i="7" s="1"/>
  <c r="G498" i="7" s="1"/>
  <c r="G490" i="7" s="1"/>
  <c r="G63" i="7"/>
  <c r="G62" i="7" s="1"/>
  <c r="I263" i="7"/>
  <c r="I262" i="7" s="1"/>
  <c r="I261" i="7" s="1"/>
  <c r="I260" i="7" s="1"/>
  <c r="I247" i="7" s="1"/>
  <c r="G350" i="7"/>
  <c r="G349" i="7" s="1"/>
  <c r="G348" i="7" s="1"/>
  <c r="G347" i="7" s="1"/>
  <c r="H85" i="7"/>
  <c r="I512" i="7"/>
  <c r="I511" i="7" s="1"/>
  <c r="G85" i="7"/>
  <c r="H334" i="7"/>
  <c r="H333" i="7" s="1"/>
  <c r="I63" i="7"/>
  <c r="I62" i="7" s="1"/>
  <c r="H263" i="7"/>
  <c r="H262" i="7" s="1"/>
  <c r="H261" i="7" s="1"/>
  <c r="H260" i="7" s="1"/>
  <c r="H247" i="7" s="1"/>
  <c r="I323" i="7"/>
  <c r="I322" i="7" s="1"/>
  <c r="G381" i="7"/>
  <c r="H512" i="7"/>
  <c r="H511" i="7" s="1"/>
  <c r="G512" i="7"/>
  <c r="G511" i="7" s="1"/>
  <c r="I37" i="7"/>
  <c r="I36" i="7" s="1"/>
  <c r="H63" i="7"/>
  <c r="H62" i="7" s="1"/>
  <c r="I85" i="7"/>
  <c r="G323" i="7"/>
  <c r="G322" i="7" s="1"/>
  <c r="H323" i="7"/>
  <c r="H322" i="7" s="1"/>
  <c r="H350" i="7"/>
  <c r="H349" i="7" s="1"/>
  <c r="H348" i="7" s="1"/>
  <c r="H347" i="7" s="1"/>
  <c r="G334" i="7"/>
  <c r="G333" i="7" s="1"/>
  <c r="I350" i="7"/>
  <c r="I349" i="7" s="1"/>
  <c r="I348" i="7" s="1"/>
  <c r="I347" i="7" s="1"/>
  <c r="G381" i="6"/>
  <c r="G380" i="6" s="1"/>
  <c r="G379" i="6" s="1"/>
  <c r="H251" i="6"/>
  <c r="G447" i="6"/>
  <c r="G446" i="6" s="1"/>
  <c r="F433" i="6"/>
  <c r="G474" i="6"/>
  <c r="G473" i="6" s="1"/>
  <c r="F85" i="6"/>
  <c r="F77" i="6" s="1"/>
  <c r="H36" i="6"/>
  <c r="H35" i="6" s="1"/>
  <c r="G62" i="6"/>
  <c r="G61" i="6" s="1"/>
  <c r="F73" i="6"/>
  <c r="F72" i="6" s="1"/>
  <c r="H381" i="6"/>
  <c r="H380" i="6" s="1"/>
  <c r="H379" i="6" s="1"/>
  <c r="F447" i="6"/>
  <c r="F446" i="6" s="1"/>
  <c r="F164" i="6"/>
  <c r="G36" i="6"/>
  <c r="G35" i="6" s="1"/>
  <c r="F458" i="6"/>
  <c r="F457" i="6" s="1"/>
  <c r="G458" i="6"/>
  <c r="G457" i="6" s="1"/>
  <c r="F191" i="6"/>
  <c r="F190" i="6" s="1"/>
  <c r="F189" i="6" s="1"/>
  <c r="H171" i="6"/>
  <c r="G191" i="6"/>
  <c r="G190" i="6" s="1"/>
  <c r="G189" i="6" s="1"/>
  <c r="H85" i="6"/>
  <c r="H77" i="6" s="1"/>
  <c r="G73" i="6"/>
  <c r="G72" i="6" s="1"/>
  <c r="H19" i="6"/>
  <c r="G85" i="6"/>
  <c r="G77" i="6" s="1"/>
  <c r="G164" i="6"/>
  <c r="G19" i="6"/>
  <c r="H474" i="6"/>
  <c r="H473" i="6" s="1"/>
  <c r="G51" i="6"/>
  <c r="G50" i="6" s="1"/>
  <c r="G49" i="6" s="1"/>
  <c r="F51" i="6"/>
  <c r="F50" i="6" s="1"/>
  <c r="F49" i="6" s="1"/>
  <c r="H51" i="6"/>
  <c r="H50" i="6" s="1"/>
  <c r="H49" i="6" s="1"/>
  <c r="F46" i="8"/>
  <c r="F309" i="8"/>
  <c r="E309" i="8"/>
  <c r="F84" i="8"/>
  <c r="E302" i="8"/>
  <c r="G171" i="7"/>
  <c r="G37" i="7"/>
  <c r="G36" i="7" s="1"/>
  <c r="G192" i="7"/>
  <c r="G191" i="7"/>
  <c r="G190" i="7" s="1"/>
  <c r="G189" i="7" s="1"/>
  <c r="G263" i="7"/>
  <c r="G262" i="7" s="1"/>
  <c r="G261" i="7" s="1"/>
  <c r="G260" i="7" s="1"/>
  <c r="G247" i="7" s="1"/>
  <c r="I334" i="7"/>
  <c r="I333" i="7" s="1"/>
  <c r="G391" i="7"/>
  <c r="F19" i="6"/>
  <c r="H74" i="6"/>
  <c r="H192" i="6"/>
  <c r="H164" i="6"/>
  <c r="G171" i="6"/>
  <c r="F171" i="6"/>
  <c r="F148" i="6"/>
  <c r="G251" i="6"/>
  <c r="F381" i="6"/>
  <c r="F380" i="6" s="1"/>
  <c r="F379" i="6" s="1"/>
  <c r="H458" i="6"/>
  <c r="H457" i="6" s="1"/>
  <c r="F474" i="6"/>
  <c r="F473" i="6" s="1"/>
  <c r="E363" i="8" l="1"/>
  <c r="F363" i="8"/>
  <c r="D363" i="8"/>
  <c r="H371" i="6"/>
  <c r="F371" i="6"/>
  <c r="F247" i="6" s="1"/>
  <c r="G371" i="6"/>
  <c r="F102" i="6"/>
  <c r="D83" i="8"/>
  <c r="D74" i="8" s="1"/>
  <c r="I509" i="7"/>
  <c r="I510" i="7"/>
  <c r="H509" i="7"/>
  <c r="H510" i="7"/>
  <c r="G509" i="7"/>
  <c r="G510" i="7"/>
  <c r="F301" i="8"/>
  <c r="F41" i="8"/>
  <c r="E301" i="8"/>
  <c r="E283" i="8"/>
  <c r="I234" i="7"/>
  <c r="H234" i="7"/>
  <c r="H309" i="7"/>
  <c r="H308" i="7" s="1"/>
  <c r="H307" i="7" s="1"/>
  <c r="H300" i="7" s="1"/>
  <c r="G309" i="7"/>
  <c r="G308" i="7" s="1"/>
  <c r="G307" i="7" s="1"/>
  <c r="G300" i="7" s="1"/>
  <c r="I309" i="7"/>
  <c r="I308" i="7" s="1"/>
  <c r="I307" i="7" s="1"/>
  <c r="I300" i="7" s="1"/>
  <c r="H433" i="6"/>
  <c r="H432" i="6" s="1"/>
  <c r="G433" i="6"/>
  <c r="G432" i="6" s="1"/>
  <c r="E41" i="8"/>
  <c r="F283" i="8"/>
  <c r="I163" i="7"/>
  <c r="I162" i="7" s="1"/>
  <c r="I161" i="7" s="1"/>
  <c r="H163" i="7"/>
  <c r="H162" i="7" s="1"/>
  <c r="H161" i="7" s="1"/>
  <c r="H77" i="7"/>
  <c r="I77" i="7"/>
  <c r="G77" i="7"/>
  <c r="F29" i="6"/>
  <c r="H29" i="6"/>
  <c r="G29" i="6"/>
  <c r="G13" i="6" s="1"/>
  <c r="G30" i="7"/>
  <c r="G234" i="6"/>
  <c r="H234" i="6"/>
  <c r="F432" i="6"/>
  <c r="D41" i="8"/>
  <c r="D283" i="8"/>
  <c r="D301" i="8"/>
  <c r="E83" i="8"/>
  <c r="E74" i="8" s="1"/>
  <c r="E246" i="8"/>
  <c r="E245" i="8" s="1"/>
  <c r="D246" i="8"/>
  <c r="D245" i="8" s="1"/>
  <c r="F246" i="8"/>
  <c r="F245" i="8" s="1"/>
  <c r="H250" i="6"/>
  <c r="H249" i="6" s="1"/>
  <c r="H197" i="6"/>
  <c r="H196" i="6" s="1"/>
  <c r="H195" i="6" s="1"/>
  <c r="H188" i="6" s="1"/>
  <c r="G163" i="7"/>
  <c r="G162" i="7" s="1"/>
  <c r="G161" i="7" s="1"/>
  <c r="G476" i="7"/>
  <c r="I411" i="7"/>
  <c r="I410" i="7" s="1"/>
  <c r="I409" i="7" s="1"/>
  <c r="G232" i="7"/>
  <c r="H30" i="7"/>
  <c r="G197" i="7"/>
  <c r="G196" i="7" s="1"/>
  <c r="G195" i="7" s="1"/>
  <c r="G188" i="7" s="1"/>
  <c r="H411" i="7"/>
  <c r="H410" i="7" s="1"/>
  <c r="H409" i="7" s="1"/>
  <c r="F197" i="6"/>
  <c r="F196" i="6" s="1"/>
  <c r="F195" i="6" s="1"/>
  <c r="F188" i="6" s="1"/>
  <c r="G197" i="6"/>
  <c r="G196" i="6" s="1"/>
  <c r="G195" i="6" s="1"/>
  <c r="G188" i="6" s="1"/>
  <c r="H163" i="6"/>
  <c r="H162" i="6" s="1"/>
  <c r="H161" i="6" s="1"/>
  <c r="I197" i="7"/>
  <c r="I196" i="7" s="1"/>
  <c r="I195" i="7" s="1"/>
  <c r="I188" i="7" s="1"/>
  <c r="I30" i="7"/>
  <c r="G380" i="7"/>
  <c r="G379" i="7" s="1"/>
  <c r="G378" i="7" s="1"/>
  <c r="H197" i="7"/>
  <c r="H196" i="7" s="1"/>
  <c r="H195" i="7" s="1"/>
  <c r="H188" i="7" s="1"/>
  <c r="G411" i="7"/>
  <c r="G410" i="7" s="1"/>
  <c r="G409" i="7" s="1"/>
  <c r="G250" i="6"/>
  <c r="G249" i="6" s="1"/>
  <c r="F163" i="6"/>
  <c r="F162" i="6" s="1"/>
  <c r="F161" i="6" s="1"/>
  <c r="F232" i="6"/>
  <c r="G284" i="6"/>
  <c r="G283" i="6" s="1"/>
  <c r="G282" i="6" s="1"/>
  <c r="G349" i="6"/>
  <c r="H284" i="6"/>
  <c r="H283" i="6" s="1"/>
  <c r="H282" i="6" s="1"/>
  <c r="H349" i="6"/>
  <c r="G163" i="6"/>
  <c r="G162" i="6" s="1"/>
  <c r="G161" i="6" s="1"/>
  <c r="F83" i="8"/>
  <c r="F74" i="8" s="1"/>
  <c r="C24" i="4"/>
  <c r="D24" i="4"/>
  <c r="E24" i="4"/>
  <c r="D15" i="8" l="1"/>
  <c r="D13" i="8" s="1"/>
  <c r="E15" i="8"/>
  <c r="E13" i="8" s="1"/>
  <c r="F15" i="8"/>
  <c r="F13" i="8" s="1"/>
  <c r="G248" i="6"/>
  <c r="G247" i="6" s="1"/>
  <c r="H248" i="6"/>
  <c r="H247" i="6" s="1"/>
  <c r="F13" i="6"/>
  <c r="H13" i="6"/>
  <c r="H14" i="7"/>
  <c r="H377" i="7"/>
  <c r="H370" i="7" s="1"/>
  <c r="I377" i="7"/>
  <c r="I370" i="7" s="1"/>
  <c r="G14" i="7"/>
  <c r="I14" i="7"/>
  <c r="G431" i="6"/>
  <c r="G424" i="6" s="1"/>
  <c r="H431" i="6"/>
  <c r="H424" i="6" s="1"/>
  <c r="H233" i="7"/>
  <c r="H232" i="7" s="1"/>
  <c r="I233" i="7"/>
  <c r="I232" i="7" s="1"/>
  <c r="G233" i="6"/>
  <c r="G232" i="6" s="1"/>
  <c r="H233" i="6"/>
  <c r="H232" i="6" s="1"/>
  <c r="F431" i="6"/>
  <c r="F424" i="6" s="1"/>
  <c r="G377" i="7"/>
  <c r="E15" i="4"/>
  <c r="D15" i="4"/>
  <c r="C15" i="4"/>
  <c r="H13" i="7" l="1"/>
  <c r="H11" i="7" s="1"/>
  <c r="I13" i="7"/>
  <c r="I11" i="7" s="1"/>
  <c r="H11" i="6"/>
  <c r="G13" i="7"/>
  <c r="F11" i="6"/>
  <c r="G11" i="6"/>
  <c r="G370" i="7"/>
  <c r="G11" i="7" l="1"/>
  <c r="C66" i="4"/>
  <c r="C47" i="4" l="1"/>
  <c r="D14" i="4" l="1"/>
  <c r="E14" i="4"/>
  <c r="D76" i="4" l="1"/>
  <c r="E76" i="4"/>
  <c r="D79" i="4" l="1"/>
  <c r="D78" i="4" s="1"/>
  <c r="E79" i="4"/>
  <c r="E78" i="4" s="1"/>
  <c r="D70" i="4"/>
  <c r="E70" i="4"/>
  <c r="D68" i="4"/>
  <c r="E68" i="4"/>
  <c r="D64" i="4"/>
  <c r="E64" i="4"/>
  <c r="D61" i="4"/>
  <c r="D54" i="4" s="1"/>
  <c r="E61" i="4"/>
  <c r="E54" i="4" s="1"/>
  <c r="D52" i="4"/>
  <c r="D51" i="4" s="1"/>
  <c r="E52" i="4"/>
  <c r="E51" i="4" s="1"/>
  <c r="D47" i="4"/>
  <c r="D46" i="4" s="1"/>
  <c r="E47" i="4"/>
  <c r="E46" i="4" s="1"/>
  <c r="D40" i="4"/>
  <c r="D39" i="4" s="1"/>
  <c r="E40" i="4"/>
  <c r="E39" i="4" s="1"/>
  <c r="D37" i="4"/>
  <c r="D36" i="4" s="1"/>
  <c r="D35" i="4" s="1"/>
  <c r="E37" i="4"/>
  <c r="E36" i="4" s="1"/>
  <c r="E35" i="4" s="1"/>
  <c r="D33" i="4"/>
  <c r="D32" i="4" s="1"/>
  <c r="E33" i="4"/>
  <c r="E32" i="4" s="1"/>
  <c r="D28" i="4"/>
  <c r="E28" i="4"/>
  <c r="D26" i="4"/>
  <c r="E26" i="4"/>
  <c r="E63" i="4" l="1"/>
  <c r="E50" i="4" s="1"/>
  <c r="E49" i="4" s="1"/>
  <c r="D63" i="4"/>
  <c r="D50" i="4" s="1"/>
  <c r="D49" i="4" s="1"/>
  <c r="E23" i="4"/>
  <c r="E22" i="4" s="1"/>
  <c r="E13" i="4" s="1"/>
  <c r="D23" i="4"/>
  <c r="D22" i="4" s="1"/>
  <c r="D13" i="4" s="1"/>
  <c r="C64" i="4" l="1"/>
  <c r="E12" i="4" l="1"/>
  <c r="D12" i="4"/>
  <c r="C68" i="4" l="1"/>
  <c r="C70" i="4" l="1"/>
  <c r="C40" i="4" l="1"/>
  <c r="C39" i="4" s="1"/>
  <c r="C30" i="4" l="1"/>
  <c r="C14" i="4" l="1"/>
  <c r="C46" i="4" l="1"/>
  <c r="C76" i="4" l="1"/>
  <c r="C63" i="4" s="1"/>
  <c r="C26" i="4" l="1"/>
  <c r="C28" i="4"/>
  <c r="C23" i="4" l="1"/>
  <c r="C79" i="4"/>
  <c r="C78" i="4" s="1"/>
  <c r="C50" i="4" l="1"/>
  <c r="C49" i="4" s="1"/>
  <c r="C37" i="4"/>
  <c r="C36" i="4" s="1"/>
  <c r="C35" i="4" s="1"/>
  <c r="C22" i="4"/>
  <c r="C32" i="4" l="1"/>
  <c r="C13" i="4" s="1"/>
  <c r="C12" i="4" l="1"/>
</calcChain>
</file>

<file path=xl/sharedStrings.xml><?xml version="1.0" encoding="utf-8"?>
<sst xmlns="http://schemas.openxmlformats.org/spreadsheetml/2006/main" count="5405" uniqueCount="886">
  <si>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</si>
  <si>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</si>
  <si>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</si>
  <si>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</si>
  <si>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</si>
  <si>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</si>
  <si>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</si>
  <si>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</si>
  <si>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</si>
  <si>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</si>
  <si>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</si>
  <si>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</si>
  <si>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</si>
  <si>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</si>
  <si>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</si>
  <si>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</si>
  <si>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</si>
  <si>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</si>
  <si>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</si>
  <si>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</si>
  <si>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</si>
  <si>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</si>
  <si>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</si>
  <si>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</si>
  <si>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</si>
  <si>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</si>
  <si>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</si>
  <si>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</si>
  <si>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</si>
  <si>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</si>
  <si>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</si>
  <si>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</si>
  <si>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</si>
  <si>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</si>
  <si>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</si>
  <si>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</si>
  <si>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</si>
  <si>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</si>
  <si>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</si>
  <si>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</si>
  <si>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</si>
  <si>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</si>
  <si>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</si>
  <si>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</si>
  <si>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</si>
  <si>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</si>
  <si>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</si>
  <si>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</si>
  <si>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</si>
  <si>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</si>
  <si>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</si>
  <si>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</si>
  <si>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</si>
  <si>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</si>
  <si>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</si>
  <si>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</si>
  <si>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</si>
  <si>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</si>
  <si>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</si>
  <si>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</si>
  <si>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</si>
  <si>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</si>
  <si>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</si>
  <si>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</si>
  <si>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</si>
  <si>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</si>
  <si>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</si>
  <si>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</si>
  <si>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</si>
  <si>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</si>
  <si>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</si>
  <si>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</si>
  <si>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</si>
  <si>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</si>
  <si>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</si>
  <si>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</si>
  <si>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</si>
  <si>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1 03 02231 01 0000 110</t>
  </si>
  <si>
    <t>1 03 02241 01 0000 110</t>
  </si>
  <si>
    <t>1 03 02251 01 0000 110</t>
  </si>
  <si>
    <t>1 03 02261 01 0000 110</t>
  </si>
  <si>
    <t xml:space="preserve"> 1 17 15000 00 0000 150 </t>
  </si>
  <si>
    <t>Инициативные платежи</t>
  </si>
  <si>
    <t>Инициативные платежи зачисляемые в бюджеты муниципальных районов</t>
  </si>
  <si>
    <t xml:space="preserve"> 1 17 15030 05 0000 150 </t>
  </si>
  <si>
    <t xml:space="preserve"> 1 17 00000 00 0000 000 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</si>
  <si>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</si>
  <si>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</si>
  <si>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</si>
  <si>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</si>
  <si>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1 01 02080 01 0000 110</t>
  </si>
  <si>
    <t>ДОХОДЫ БЮДЖЕТА -ВСЕГО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</si>
  <si>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</si>
  <si>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</si>
  <si>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</si>
  <si>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</si>
  <si>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</si>
  <si>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2 02 35082 00 0000 150</t>
  </si>
  <si>
    <t>2 02 35082 05 0000 150</t>
  </si>
  <si>
    <t>Утвержденные бюджетные назначения 2025 год</t>
  </si>
  <si>
    <t>1 01 02130 01 0000 110</t>
  </si>
  <si>
    <t>1 01 02140 01 0000 110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</si>
  <si>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</si>
  <si>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</si>
  <si>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</si>
  <si>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</si>
  <si>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</si>
  <si>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</si>
  <si>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</si>
  <si>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</si>
  <si>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</si>
  <si>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</si>
  <si>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</si>
  <si>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</si>
  <si>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</si>
  <si>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</si>
  <si>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</si>
  <si>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</si>
  <si>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</si>
  <si>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</si>
  <si>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</si>
  <si>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</si>
  <si>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</si>
  <si>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</si>
  <si>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</si>
  <si>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</si>
  <si>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</si>
  <si>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</si>
  <si>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</si>
  <si>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</si>
  <si>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</si>
  <si>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</si>
  <si>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</si>
  <si>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</si>
  <si>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</si>
  <si>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</si>
  <si>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</si>
  <si>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</si>
  <si>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</si>
  <si>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</si>
  <si>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</si>
  <si>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</si>
  <si>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</si>
  <si>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</si>
  <si>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</si>
  <si>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</si>
  <si>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</si>
  <si>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</si>
  <si>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</si>
  <si>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</si>
  <si>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</si>
  <si>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</si>
  <si>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</si>
  <si>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</si>
  <si>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</si>
  <si>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</si>
  <si>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</si>
  <si>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</si>
  <si>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</si>
  <si>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</si>
  <si>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</si>
  <si>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</si>
  <si>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</si>
  <si>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</si>
  <si>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</si>
  <si>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</si>
  <si>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</si>
  <si>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</si>
  <si>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</si>
  <si>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</si>
  <si>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</si>
  <si>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</si>
  <si>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</si>
  <si>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</si>
  <si>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75 3 00 00000</t>
  </si>
  <si>
    <t>75 3 00 С1402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</si>
  <si>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</si>
  <si>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</si>
  <si>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</si>
  <si>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02 2 00 00000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</si>
  <si>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</si>
  <si>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</si>
  <si>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09 0 00 00000 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</si>
  <si>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</si>
  <si>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</si>
  <si>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</si>
  <si>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</si>
  <si>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</si>
  <si>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</si>
  <si>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</si>
  <si>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</si>
  <si>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</si>
  <si>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</si>
  <si>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</si>
  <si>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</si>
  <si>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</si>
  <si>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</si>
  <si>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</si>
  <si>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</si>
  <si>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</si>
  <si>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</si>
  <si>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</si>
  <si>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</si>
  <si>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</si>
  <si>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</si>
  <si>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</si>
  <si>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</si>
  <si>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</si>
  <si>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</si>
  <si>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 xml:space="preserve">Осуществление отдельных государственных полномочий в сфере трудовых отношений
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</si>
  <si>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</si>
  <si>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</si>
  <si>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</si>
  <si>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</si>
  <si>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</si>
  <si>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</si>
  <si>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</si>
  <si>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</si>
  <si>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</si>
  <si>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</si>
  <si>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</si>
  <si>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</si>
  <si>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</si>
  <si>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</si>
  <si>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</si>
  <si>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</si>
  <si>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</si>
  <si>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14 0 00 00000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</si>
  <si>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</si>
  <si>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</si>
  <si>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</si>
  <si>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</si>
  <si>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</si>
  <si>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</si>
  <si>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</si>
  <si>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</si>
  <si>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</si>
  <si>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</si>
  <si>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</si>
  <si>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</si>
  <si>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</si>
  <si>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</si>
  <si>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</si>
  <si>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</si>
  <si>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</si>
  <si>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</si>
  <si>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</si>
  <si>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</si>
  <si>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</si>
  <si>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</si>
  <si>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</si>
  <si>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</si>
  <si>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</si>
  <si>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</si>
  <si>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</si>
  <si>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</si>
  <si>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</si>
  <si>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</si>
  <si>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</si>
  <si>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</si>
  <si>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</si>
  <si>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</si>
  <si>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</si>
  <si>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</si>
  <si>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</si>
  <si>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</si>
  <si>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</si>
  <si>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</si>
  <si>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</si>
  <si>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</si>
  <si>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</si>
  <si>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</si>
  <si>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</si>
  <si>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</si>
  <si>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</si>
  <si>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</si>
  <si>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</si>
  <si>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</si>
  <si>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</si>
  <si>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</si>
  <si>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</si>
  <si>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</si>
  <si>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</si>
  <si>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</si>
  <si>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</si>
  <si>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</si>
  <si>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</si>
  <si>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</si>
  <si>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14 3 00 00000</t>
  </si>
  <si>
    <t>Расходы на обеспечение деятельности (оказание услуг) муниципальных учреждений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</si>
  <si>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</si>
  <si>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</si>
  <si>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</si>
  <si>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</si>
  <si>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</si>
  <si>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</si>
  <si>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</si>
  <si>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</si>
  <si>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</si>
  <si>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</si>
  <si>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</si>
  <si>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</si>
  <si>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</si>
  <si>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</si>
  <si>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</si>
  <si>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</si>
  <si>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</si>
  <si>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</si>
  <si>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</si>
  <si>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</si>
  <si>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</si>
  <si>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</si>
  <si>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</si>
  <si>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</si>
  <si>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</si>
  <si>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</si>
  <si>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</si>
  <si>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</si>
  <si>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</si>
  <si>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</si>
  <si>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</si>
  <si>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</si>
  <si>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</si>
  <si>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</si>
  <si>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</si>
  <si>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</si>
  <si>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</si>
  <si>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</si>
  <si>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</si>
  <si>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</si>
  <si>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</si>
  <si>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</si>
  <si>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</si>
  <si>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</si>
  <si>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</si>
  <si>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</si>
  <si>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</si>
  <si>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</si>
  <si>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</si>
  <si>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</si>
  <si>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</si>
  <si>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</si>
  <si>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</si>
  <si>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</si>
  <si>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</si>
  <si>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</si>
  <si>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</si>
  <si>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</si>
  <si>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</si>
  <si>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</si>
  <si>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</si>
  <si>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Межбюджетные трансферты</t>
  </si>
  <si>
    <t>11 2 03 00000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</si>
  <si>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</si>
  <si>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</si>
  <si>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</si>
  <si>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</si>
  <si>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</si>
  <si>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</si>
  <si>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</si>
  <si>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</si>
  <si>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07 0 00 00000</t>
  </si>
  <si>
    <t xml:space="preserve">07 3 00 00000 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</si>
  <si>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</si>
  <si>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</si>
  <si>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</si>
  <si>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</si>
  <si>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</si>
  <si>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</si>
  <si>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</si>
  <si>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</si>
  <si>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</si>
  <si>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</si>
  <si>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</si>
  <si>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</si>
  <si>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</si>
  <si>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</si>
  <si>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</si>
  <si>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</si>
  <si>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</si>
  <si>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</si>
  <si>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</si>
  <si>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</si>
  <si>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</si>
  <si>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</si>
  <si>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</si>
  <si>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</si>
  <si>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Общее образование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</si>
  <si>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</si>
  <si>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</si>
  <si>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</si>
  <si>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</si>
  <si>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</si>
  <si>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</si>
  <si>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</si>
  <si>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</si>
  <si>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</si>
  <si>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</si>
  <si>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</si>
  <si>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</si>
  <si>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</si>
  <si>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</si>
  <si>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</si>
  <si>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</si>
  <si>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</si>
  <si>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</si>
  <si>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</si>
  <si>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03 2 04 13090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</si>
  <si>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</si>
  <si>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</si>
  <si>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</si>
  <si>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</si>
  <si>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</si>
  <si>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</si>
  <si>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</si>
  <si>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</si>
  <si>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</si>
  <si>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</si>
  <si>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</si>
  <si>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</si>
  <si>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</si>
  <si>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</si>
  <si>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</si>
  <si>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</si>
  <si>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</si>
  <si>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</si>
  <si>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</si>
  <si>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</si>
  <si>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</si>
  <si>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</si>
  <si>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08 0 00 00000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</si>
  <si>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</si>
  <si>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</si>
  <si>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Реализация мероприятий в сфере молодежной политики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</si>
  <si>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</si>
  <si>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</si>
  <si>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</si>
  <si>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</si>
  <si>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</si>
  <si>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</si>
  <si>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Основное мероприятие "Реализация мероприятий связанных с организацией отдыха детей в каникулярное время".</t>
  </si>
  <si>
    <t>Мероприятия, связанные с организацией отдыха детей в каникулярное время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</si>
  <si>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</si>
  <si>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</si>
  <si>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</si>
  <si>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</si>
  <si>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</si>
  <si>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</si>
  <si>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</si>
  <si>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</si>
  <si>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</si>
  <si>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</si>
  <si>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</si>
  <si>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</si>
  <si>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</si>
  <si>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</si>
  <si>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</si>
  <si>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</si>
  <si>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</si>
  <si>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</si>
  <si>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</si>
  <si>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</si>
  <si>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</si>
  <si>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</si>
  <si>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</si>
  <si>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организация проведения мероприятий при осуществлении деятельности по обращению с животными без владельцев</t>
  </si>
  <si>
    <t>Социальная политика</t>
  </si>
  <si>
    <t>Пенсионное обеспечение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</si>
  <si>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</si>
  <si>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</si>
  <si>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</si>
  <si>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</si>
  <si>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</si>
  <si>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</si>
  <si>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Основное мероприятие "Оказание мер социальной поддержки ветеранам  труда и труженикам тыла"</t>
  </si>
  <si>
    <t>02 2 03 00000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</si>
  <si>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</si>
  <si>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</si>
  <si>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</si>
  <si>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</si>
  <si>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</si>
  <si>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</si>
  <si>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02 2 05 11180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</si>
  <si>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</si>
  <si>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</si>
  <si>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02 3 00 00000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</si>
  <si>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</si>
  <si>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</si>
  <si>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</si>
  <si>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</si>
  <si>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</si>
  <si>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>03 2 02 13000</t>
  </si>
  <si>
    <t>Другие вопросы в области социальной политики</t>
  </si>
  <si>
    <t>02 1 00 00000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</si>
  <si>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</si>
  <si>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</si>
  <si>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</si>
  <si>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</si>
  <si>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</si>
  <si>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</si>
  <si>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</si>
  <si>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</si>
  <si>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08 3 00 00000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</si>
  <si>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</si>
  <si>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</si>
  <si>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</si>
  <si>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</si>
  <si>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</si>
  <si>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</si>
  <si>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</si>
  <si>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</si>
  <si>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</si>
  <si>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</si>
  <si>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</si>
  <si>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</si>
  <si>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</si>
  <si>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</si>
  <si>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</si>
  <si>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</si>
  <si>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</si>
  <si>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</si>
  <si>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</si>
  <si>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</si>
  <si>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001</t>
  </si>
  <si>
    <t>Глава муниципального образования</t>
  </si>
  <si>
    <t>71 1 00 С1402</t>
  </si>
  <si>
    <t>Муниципальная программа «Развитие муниципальной службы в Беловском районе Курской области»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</si>
  <si>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</si>
  <si>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</si>
  <si>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</si>
  <si>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</si>
  <si>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</si>
  <si>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</si>
  <si>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>12 2 01 С1486</t>
  </si>
  <si>
    <t>11 3 01 С 1426</t>
  </si>
  <si>
    <t>15 0 00 00000</t>
  </si>
  <si>
    <t>07 3 00 00000</t>
  </si>
  <si>
    <t>07 3 04 00000</t>
  </si>
  <si>
    <t>01 2 01 00000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</si>
  <si>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</si>
  <si>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02 3 00 00000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</si>
  <si>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</si>
  <si>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</si>
  <si>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004</t>
  </si>
  <si>
    <t>03 2 02 13060</t>
  </si>
  <si>
    <t>03 2 02 S3060</t>
  </si>
  <si>
    <t>05 1 01 С1417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</si>
  <si>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</si>
  <si>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</si>
  <si>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</si>
  <si>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Сумма рублей</t>
  </si>
  <si>
    <t>Условно утвержденные</t>
  </si>
  <si>
    <t>ПРОГРАММНАЯ ДЕЯТЕЛЬНОСТЬ</t>
  </si>
  <si>
    <t>01 101 С1401</t>
  </si>
  <si>
    <t>01 201 С1401</t>
  </si>
  <si>
    <t xml:space="preserve">02 2 00 00000 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</si>
  <si>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</si>
  <si>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</si>
  <si>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</si>
  <si>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</si>
  <si>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</si>
  <si>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</si>
  <si>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</si>
  <si>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</si>
  <si>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</si>
  <si>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</si>
  <si>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</si>
  <si>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</si>
  <si>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</si>
  <si>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</si>
  <si>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</si>
  <si>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</si>
  <si>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07 0 00 00000 </t>
  </si>
  <si>
    <t>08 3 01 С1417</t>
  </si>
  <si>
    <t>08 3 02С1407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</si>
  <si>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</si>
  <si>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</si>
  <si>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</si>
  <si>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</si>
  <si>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</si>
  <si>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</si>
  <si>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11 4 00 00000 </t>
  </si>
  <si>
    <t xml:space="preserve">12 1 00 00000 </t>
  </si>
  <si>
    <t xml:space="preserve">12 2 00 00000 </t>
  </si>
  <si>
    <t xml:space="preserve">13 1 00 00000 </t>
  </si>
  <si>
    <t xml:space="preserve">13 2 00 00000 </t>
  </si>
  <si>
    <t xml:space="preserve">13 2 03 00000 </t>
  </si>
  <si>
    <t>15 1 00 00000</t>
  </si>
  <si>
    <t>15 1 06 00000</t>
  </si>
  <si>
    <t xml:space="preserve">17 1 00 00000 </t>
  </si>
  <si>
    <t>НЕПРОГРАММНАЯ ДЕЯТЕЛЬНОСТЬ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</si>
  <si>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</si>
  <si>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</si>
  <si>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</si>
  <si>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</si>
  <si>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</si>
  <si>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</si>
  <si>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</si>
  <si>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</si>
  <si>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</si>
  <si>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</si>
  <si>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</si>
  <si>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</si>
  <si>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</si>
  <si>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</si>
  <si>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</si>
  <si>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</si>
  <si>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</si>
  <si>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Администрация Беловского района Курской области</t>
  </si>
  <si>
    <t>Управление образования администрации Беловского района Курской области</t>
  </si>
  <si>
    <t>01 2 01 S2810</t>
  </si>
  <si>
    <t>01 201 S2810</t>
  </si>
  <si>
    <t>ГРБС</t>
  </si>
  <si>
    <t>01 2 01  S2810</t>
  </si>
  <si>
    <t>02 2 08 Д0820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</si>
  <si>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</si>
  <si>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</si>
  <si>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</si>
  <si>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</si>
  <si>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14 2 02 00000</t>
  </si>
  <si>
    <t>14 2 02 С1466</t>
  </si>
  <si>
    <t>Источники внутреннего финансирования дефицита бюджета муниципального образования «Беловский  муниципальный район» Курской области на 2025-2027 годы.</t>
  </si>
  <si>
    <t>2027 год</t>
  </si>
  <si>
    <t xml:space="preserve">Поступления доходов  в  бюджет муниципального образования </t>
  </si>
  <si>
    <t>"Беловский муниципальный район" Курской области в 2025 -2027 годах</t>
  </si>
  <si>
    <t>Утвержденные бюджетные назначения 2026 год</t>
  </si>
  <si>
    <t>Утвержденные   бюджетные назначения 2027 год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</si>
  <si>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образования "Беловский муниципальный район" Курской области  на 2025-2027 годы</t>
  </si>
  <si>
    <t xml:space="preserve">Ведомственная структура расходов бюджета муниципального образования "Беловский муниципальный район"  Курской области на 2025 год и плановый период 2026-2027 годов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</si>
  <si>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образования "Беловский муниципальный район" Курской области на 2025-2027 годов </t>
  </si>
  <si>
    <t>11 2 03 14024</t>
  </si>
  <si>
    <t>11 2 03 14025</t>
  </si>
  <si>
    <t>11 2 03 14026</t>
  </si>
  <si>
    <t>11 2 03 S4024</t>
  </si>
  <si>
    <t>11 2 03 S4025</t>
  </si>
  <si>
    <t>11 2 03 S4026</t>
  </si>
  <si>
    <t xml:space="preserve">Реализация проекта "Народный бюджет" ремонт автомобильной дороги по ул. Воробьевка с. Бобрава Беловского района Курской области.
</t>
  </si>
  <si>
    <t xml:space="preserve">Мероприятия, направленные на реализацию проекта "Народный бюджет" ремонт автомобильной дороги по ул. Воробьевка с. Бобрава Беловского района Курской области.
</t>
  </si>
  <si>
    <t xml:space="preserve">Реализация проекта "Народный бюджет" ремонт автомобильной дороги по ул. Полевая с. Белица Беловского района Курской области.
</t>
  </si>
  <si>
    <t xml:space="preserve">Мероприятия, направленные на реализацию проекта "Народный бюджет"  ремонт автомобильной дороги по ул. Полевая с. Белица Беловского района Курской области.
</t>
  </si>
  <si>
    <t xml:space="preserve">Реализация проекта "Народный бюджет" ремонт автомобильной дороги по ул. Средняя с. Песчаное Беловского района Курской области
</t>
  </si>
  <si>
    <t xml:space="preserve">Мероприятия, направленные на реализацию проекта "Народный бюджет" ремонт автомобильной дороги по ул. Средняя с. Песчаное Беловского района Курской области
</t>
  </si>
  <si>
    <t>03 2 02 14027</t>
  </si>
  <si>
    <t>03 2 02 S4027</t>
  </si>
  <si>
    <t xml:space="preserve">Реализация проекта "Народный бюджет" благоустройство общественной территории Коммунаровского ДС по адресу: Курская область, Беловский район, п. Коммунар, ул. Дружбы, д.1
</t>
  </si>
  <si>
    <t xml:space="preserve">Мероприятия, направленные на реализацию проекта "Народный бюджет" благоустройство общественной территории Коммунаровского ДС по адресу: Курская область, Беловский район, п. Коммунар, ул. Дружбы, д.1
</t>
  </si>
  <si>
    <t>03 2 04 14028</t>
  </si>
  <si>
    <t>03 2 04 S4028</t>
  </si>
  <si>
    <t xml:space="preserve">Реализация проекта "Народный бюджет" капитальный ремонт здания МКОУ "Бобравская СОШ" Беловского района Курской области расположенного по адресу: Курская область, Беловский район, село Бобрава, Молодежная ул., д.2
</t>
  </si>
  <si>
    <t xml:space="preserve">Мероприятия, направленные на реализацию проекта "Народный бюджет" капитальный ремонт здания МКОУ "Бобравская СОШ" Беловского района Курской области расположенного по адресу: Курская область, Беловский район, село Бобрава, Молодежная ул., д.2
</t>
  </si>
  <si>
    <t>03 2 04 12800</t>
  </si>
  <si>
    <t xml:space="preserve"> Осуществление отдельного государственного полномочия по финансовому обеспечению расходов по оплате стоимости аренды жилых помещений, предоставляемых в соответствии с законодательством Курской области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</si>
  <si>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14 3 01 13460</t>
  </si>
  <si>
    <t xml:space="preserve"> Организация осуществления отдельных государственных полномочий по расчету и предоставлению дотаций на выравнивание бюджетной обеспеченности сельских поселений</t>
  </si>
  <si>
    <t>Строительство и (или) реконструкция автомобильных дорог общего пользования местного значения</t>
  </si>
  <si>
    <t>Капитальный ремонт, 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</si>
  <si>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</si>
  <si>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Реализация мероприятий на строительство (реконструкцию), капитальный ремонт, ремонт и содержание автомобильных дорог общего пользования местного значения</t>
  </si>
  <si>
    <t>Мероприятия на строительство (реконструкцию), капитальный ремонт, ремонт и содержание автомобильных дорог общего пользования местного значения</t>
  </si>
  <si>
    <t>11 2 03 9Д005</t>
  </si>
  <si>
    <t>11 2 03 SД005</t>
  </si>
  <si>
    <t>11 2 01 9Д102</t>
  </si>
  <si>
    <t>11 2 01 9Д101</t>
  </si>
  <si>
    <t>11 2 01 9Д103</t>
  </si>
  <si>
    <t>Распределение межбюджетных трансфертов бюджетам  сельских поселений Беловского района Курской области на 2025-2027 годов</t>
  </si>
  <si>
    <t xml:space="preserve"> Распределение дотаций на выравнивание бюджетной обеспеченности сельских поселений  Беловского района Курской области в 2025 году и в плановом периоде 2026и 2027  годов</t>
  </si>
  <si>
    <t>Основное мероприятие "Обеспечение деятельности и выполнение функций отдела социальной защиты населения администрации Беловского района"</t>
  </si>
  <si>
    <t>Основное мероприятие "Обеспечение жилыми помещениями детей-сирот и детей, оставшихся без попечения родителей, лиц из их числа детей сирот и детей, оставшихся без попечения родителей, жилыми помещениями"</t>
  </si>
  <si>
    <t xml:space="preserve"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</t>
  </si>
  <si>
    <t>08 1 00 00000</t>
  </si>
  <si>
    <t>08 1 01 00000</t>
  </si>
  <si>
    <t>08 1 01 С 1414</t>
  </si>
  <si>
    <t>08 1 01 С1414</t>
  </si>
  <si>
    <t>08 2 02 00000</t>
  </si>
  <si>
    <t>08 2 02 С1458</t>
  </si>
  <si>
    <t>08 2 02 13540</t>
  </si>
  <si>
    <t>08 2 02 S3540</t>
  </si>
  <si>
    <t xml:space="preserve"> Основное мероприятие "Обеспечение деятельности и выполнение функций  МКОУ  ДО  Беловского района Спортивная школа "Олимп" "</t>
  </si>
  <si>
    <t>Муниципальная программа " Профилактика преступлений и иных правонарушений в Беловском районе Курской области"</t>
  </si>
  <si>
    <t>17 2 02 00000</t>
  </si>
  <si>
    <t>17 2 02 13310</t>
  </si>
  <si>
    <t>основное мероприятие "Развитие рынка труда, повышение эффективности занятости несовершеннолетних граждан ".</t>
  </si>
  <si>
    <t>20 0 00 00000</t>
  </si>
  <si>
    <t>20 1 00 00000</t>
  </si>
  <si>
    <t>20 1 01 00000</t>
  </si>
  <si>
    <t>20 1 01 С1401</t>
  </si>
  <si>
    <t>Муниципальная программа «Обеспечение централизованного бухгалтерского (бюджетного) и налогового учета в Беловском муниципальном районе»</t>
  </si>
  <si>
    <t xml:space="preserve">Основное мероприятие  "Повышение эффективности и качества ведения бухгалтерского (бюджетного) учета и формирования отчетности"
 </t>
  </si>
  <si>
    <t>21 0 00 00000</t>
  </si>
  <si>
    <t>21 1 00 00000</t>
  </si>
  <si>
    <t>21 1 01 С1401</t>
  </si>
  <si>
    <t>21 1 01 00000</t>
  </si>
  <si>
    <t>Муниципальная программа  «Обеспечение деятельности органов местного самоуправления и учреждений Беловского муниципального района»</t>
  </si>
  <si>
    <t>03 3 01 13040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</si>
  <si>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</si>
  <si>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</si>
  <si>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НЕНАЛОГОВЫЕ ДОХОДЫ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</si>
  <si>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
</t>
  </si>
  <si>
    <t>Аппарат Представительного Собрания Беловского района Курской области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</si>
  <si>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</si>
  <si>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лекций)"</t>
  </si>
  <si>
    <t>Подпрограмма «Управление муниципальной программой и обеспечение условий реализации» муниципальной программы "Профилактика преступлений и иных правонарушений в Беловском районе Курской области"</t>
  </si>
  <si>
    <t>77 2 00 12712</t>
  </si>
  <si>
    <t>Подпрограмма "Повышение безопасности дорожного движения в Беловском районе Курской области"</t>
  </si>
  <si>
    <t>Подпрограмма «Обеспечение  правопорядка  на  территории  Беловского района» муниципальной программы  "Профилактика преступлений и иных правонарушений в Беловском районе Курской области"</t>
  </si>
  <si>
    <t>Подпрограмма "Управление и обеспечение реализации муниципальной программы "Обеспечение деятельности органов местного самоуправления и учреждений Беловского муниципального района""</t>
  </si>
  <si>
    <t xml:space="preserve"> Основное мероприятие "Создание условий для стабильного и эффективного функционирования органов местного самоуправления и учреждений"</t>
  </si>
  <si>
    <t>Основное мероприятие "С
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</si>
  <si>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Муниципальная программа "Профилактика преступлений и иных правонарушений в Беловском районе Курской области"</t>
  </si>
  <si>
    <t>Подпрограмма "Управление и обеспечение реализации" муниципальной программы "Обеспечение централизованного бухгалтерского (бюджетного) и налогового учета в Беловском муниципальном районе""</t>
  </si>
  <si>
    <t>Основное мероприятие "Проектирование, строительство, реконструкция,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</si>
  <si>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</si>
  <si>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</si>
  <si>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"Обеспечение доступным и комфортным  жильем и коммунальными услугами населения Беловского  района Курской области"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</si>
  <si>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населения Беловского  района Курской области"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</si>
  <si>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</si>
  <si>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</t>
  </si>
  <si>
    <t>Основное мероприятие "Развитие рынка труда, повышение эффективности занятости несовершеннолетних граждан "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</si>
  <si>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</si>
  <si>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 xml:space="preserve"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</si>
  <si>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 xml:space="preserve">Мероприятия направленные на развитие системы оздоровления и отдыха детей </t>
  </si>
  <si>
    <t>Реализация мероприятий,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</si>
  <si>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</si>
  <si>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</si>
  <si>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</si>
  <si>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77 2 0 12700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</si>
  <si>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 в Беловском районе Курской области "</t>
  </si>
  <si>
    <t>Предоставление социальной поддержки отдельным категориям граждан по обеспечению продовольственными товарами</t>
  </si>
  <si>
    <t xml:space="preserve">Муниципальная программа Беловского района Курской области "Развитие образования в Беловском районе"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</si>
  <si>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районе" </t>
  </si>
  <si>
    <t>Основное мероприятие "Содействие развитию общего образования"</t>
  </si>
  <si>
    <t>Подпрограмма "Улучшение демографической ситуации, совершенствование поддержки семьи и детей" муниципальной программы Беловского района Курской области "Социальная поддержка граждан в Беловском районе Курской области"</t>
  </si>
  <si>
    <t>Подпрограмма «Обеспечение реализации муниципальной программы «Социальная поддержка  граждан в Беловском районе Курской области »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</si>
  <si>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</t>
  </si>
  <si>
    <t xml:space="preserve"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</si>
  <si>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района)</t>
  </si>
  <si>
    <t xml:space="preserve"> Муниципальная программа "Развитие архивного дела   в Беловском районе Курской области" 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</si>
  <si>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</si>
  <si>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 xml:space="preserve">Подпрограмма «Обеспечение реализации муниципальной программы муниципального района «Беловский  район»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</si>
  <si>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районе" 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</si>
  <si>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</si>
  <si>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 муниципальной программы  "Профилактика преступлений и иных правонарушений в Беловском районе Курской области »</t>
  </si>
  <si>
    <t>Подпрограмма "Управление и обеспечение реализации" муниципальной программы «Обеспечение централизованного бухгалтерского (бюджетного) и налогового учета в Беловском муниципальном районе»</t>
  </si>
  <si>
    <t>Подпрограмма "Управление и обеспечение реализации" муниципальной программы «Обеспечение деятельности органов местного самоуправления и учреждений Беловского муниципального района»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</si>
  <si>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</si>
  <si>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 xml:space="preserve">Муниципальная программа "Развитие малого  предпринимательства в Беловском районе  Курской области" </t>
  </si>
  <si>
    <t xml:space="preserve">Подпрограмма «Повышение эффективности реализации молодежной политики»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</si>
  <si>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Основное мероприятие "Реализация мероприятий связанных с организацией отдыха детей в каникулярное время"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</si>
  <si>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</si>
  <si>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 xml:space="preserve">Подпрограмма «Наследие» муниципальной программы Беловского района Курской области «Развитие культуры Беловского района »
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</si>
  <si>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</si>
  <si>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77 2 00 12700</t>
  </si>
  <si>
    <t>Организация проведения мероприятий при осуществлении деятельности по обращению с животными без владельцев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</si>
  <si>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родителей"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</si>
  <si>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</si>
  <si>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района)"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</si>
  <si>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районе"  </t>
  </si>
  <si>
    <t xml:space="preserve">Муниципальная программа Беловского района Курской области "Развитие образования в Беловском районе"  </t>
  </si>
  <si>
    <t>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</si>
  <si>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Беловского района Курской области «Содействие занятости населения»</t>
  </si>
  <si>
    <t>Основное мероприятие "Развитие рынка труда, повышение эффективности занятости несовершеннолетних граждан ".</t>
  </si>
  <si>
    <t xml:space="preserve"> Основное мероприятие "Обеспечение деятельности и выполнение функций  МКОУ  ДО  Беловского района Спортивная школа "Олимп"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</si>
  <si>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</si>
  <si>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
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</si>
  <si>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</si>
  <si>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 xml:space="preserve">Подпрограмма «Управление муниципальной программой и обеспечение условий реализации» муниципальной программы «Развитие культуры Беловского района »
</t>
  </si>
  <si>
    <t>Подпрограмма «Повышение эффективности реализации молодежной политики»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</t>
  </si>
  <si>
    <t>Муниципальная программа «Развитие муниципальной службы в Беловском районе Курской области
»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</si>
  <si>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</t>
  </si>
  <si>
    <t>Подпрограмма «Управление муниципальной программой и обеспечение условий реализации» муниципальной программы  "Профилактика преступлений и иных правонарушений в Беловском районе Курской области"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</si>
  <si>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районе»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</si>
  <si>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</si>
  <si>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</si>
  <si>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Подпрограмма «Обеспечение реализации муниципальной программы муниципального района «Беловский  район»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</si>
  <si>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</si>
  <si>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населения»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</si>
  <si>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</si>
  <si>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Прочие межбюджетные трансферты общего характера</t>
  </si>
  <si>
    <t xml:space="preserve">Межбюджетные трансферы общего характера бюджетам бюджетной системы Российской Федерации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</si>
  <si>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</si>
  <si>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</si>
  <si>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</si>
  <si>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</si>
  <si>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</si>
  <si>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</si>
  <si>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</si>
  <si>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</si>
  <si>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</si>
  <si>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</si>
  <si>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</si>
  <si>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2 02 25750 05 0000 150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</si>
  <si>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</si>
  <si>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2 02 35303 00 0000 150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</si>
  <si>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</si>
  <si>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2 02 35303 05 0000 150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</si>
  <si>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</si>
  <si>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</si>
  <si>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</si>
  <si>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</si>
  <si>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</si>
  <si>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</si>
  <si>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 xml:space="preserve">Реализация мероприятий по модернизации школьных систем образования 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</si>
  <si>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</si>
  <si>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</si>
  <si>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 xml:space="preserve">  </t>
  </si>
  <si>
    <t xml:space="preserve">07 3 02 00000 </t>
  </si>
  <si>
    <t xml:space="preserve">07 3 02 S2748 </t>
  </si>
  <si>
    <t xml:space="preserve">07 3 02 С1417 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</si>
  <si>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</si>
  <si>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Основное мероприятие"  Развития социальной и инженерной инфраструктуры муниципальных образований "</t>
  </si>
  <si>
    <t>03 2 Ю4 57500</t>
  </si>
  <si>
    <t>Региональный проект "Педагоги и наставники"</t>
  </si>
  <si>
    <t>03 2 Ю6 00000</t>
  </si>
  <si>
    <t>03 2 Ю6 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</si>
  <si>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</si>
  <si>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/>
  </si>
  <si>
    <t>03 2 Ю6 53030</t>
  </si>
  <si>
    <t>Региональный проект "Все лучшее детям"</t>
  </si>
  <si>
    <t>03 2 Ю4 00000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</si>
  <si>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</si>
  <si>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</si>
  <si>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</si>
  <si>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</si>
  <si>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</si>
  <si>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</si>
  <si>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Обеспечение проведения выборов и референдумов</t>
  </si>
  <si>
    <t>77 3 00 00000</t>
  </si>
  <si>
    <t>77 3 00 С1441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</si>
  <si>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</si>
  <si>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</si>
  <si>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Подготовка и проведение выборов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</si>
  <si>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</si>
  <si>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07 3 02 12748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</si>
  <si>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</si>
  <si>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</si>
  <si>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</si>
  <si>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</si>
  <si>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</si>
  <si>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 xml:space="preserve">05 1 01 00000 </t>
  </si>
  <si>
    <t>02 2 03 13140</t>
  </si>
  <si>
    <t>Обеспечение мер социальной поддержки ветеранов труда и тружеиков тыла</t>
  </si>
  <si>
    <t>79 1 00 00000</t>
  </si>
  <si>
    <t>79 1 00 12887</t>
  </si>
  <si>
    <t>79 0 00 00000</t>
  </si>
  <si>
    <t>Расходы направленные  на оплату времени простоя в соответствии с трудовым законодательством Российской Федерации, в том числе страховых взносов на обязательное социальное страхование, работникам отдельных муниципальных организаций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</si>
  <si>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</si>
  <si>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</si>
  <si>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03 2 Ю6 50500</t>
  </si>
  <si>
    <t>Проведение мероприятий по обеспечению выплат ежемесячного девежного вознаграждения  советников директоров по воспитанию и взаимодействию с детскими общественными объединениями в общеобразовательных организациях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</si>
  <si>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</si>
  <si>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12 2 03 00000</t>
  </si>
  <si>
    <t>12 2 03 С1435</t>
  </si>
  <si>
    <t>Основное мероприятие "Профилактика терроризма и экстремизма на территории  Беловского района"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</si>
  <si>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</si>
  <si>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</si>
  <si>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</si>
  <si>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2 02 45050 05 0000 150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</si>
  <si>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</si>
  <si>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</si>
  <si>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муниципальных районов</t>
  </si>
  <si>
    <t>2 02 49999 05 0000 150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</si>
  <si>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</si>
  <si>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</si>
  <si>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</si>
  <si>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</si>
  <si>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</si>
  <si>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</si>
  <si>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ДОХОДЫ ОТ ОКАЗАНИЯ ПЛАТНЫХ УСЛУГ (РАБОТ) И КОМПЕНСАЦИИ ЗАТРАТ ГОСУДАРСТВА</t>
  </si>
  <si>
    <t>1 13 00000 00 0000 000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</si>
  <si>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</si>
  <si>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</si>
  <si>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</si>
  <si>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</si>
  <si>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</si>
  <si>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</si>
  <si>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</si>
  <si>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таблица 2.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</si>
  <si>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</si>
  <si>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таблица 3.</t>
  </si>
  <si>
    <t>РЗ</t>
  </si>
  <si>
    <t xml:space="preserve"> Приложение № 6                                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</si>
  <si>
    <t xml:space="preserve"> Приложение № 5                 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</si>
  <si>
    <t xml:space="preserve"> Приложение № 4                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</si>
  <si>
    <t xml:space="preserve"> Приложение № 3                  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</si>
  <si>
    <t xml:space="preserve"> Приложение № 2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</si>
  <si>
    <t xml:space="preserve"> Приложение № 1                                            к решению Представительного Собрания Беловского района  Курской области № IV-51/1  от 25 февраля 2025 года "О внесении изменений в решение Представительного Собрания Беловского района  Курской области № IV-49/1   от 19  декабря 2024 года «О бюджете муниципальногообразования «Беловский муниципальный район» на 2025 год  и плановый период 2026-2027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</si>
</sst>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00000"/>
    <numFmt numFmtId="167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5" fillId="0" borderId="0"/>
    <xf numFmtId="0" fontId="5" fillId="0" borderId="0"/>
    <xf numFmtId="164" fontId="8" fillId="0" borderId="0">
      <alignment vertical="top" wrapText="1"/>
    </xf>
    <xf numFmtId="0" fontId="9" fillId="0" borderId="0"/>
    <xf numFmtId="0" fontId="17" fillId="0" borderId="0" applyNumberFormat="0" applyFill="0" applyBorder="0" applyAlignment="0" applyProtection="0"/>
    <xf numFmtId="0" fontId="25" fillId="0" borderId="0"/>
    <xf numFmtId="164" fontId="8" fillId="0" borderId="0">
      <alignment vertical="top" wrapText="1"/>
    </xf>
    <xf numFmtId="0" fontId="29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8" fillId="0" borderId="0">
      <alignment vertical="top" wrapText="1"/>
    </xf>
    <xf numFmtId="0" fontId="5" fillId="0" borderId="0"/>
    <xf numFmtId="0" fontId="29" fillId="0" borderId="0"/>
    <xf numFmtId="165" fontId="3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36" fillId="0" borderId="0">
      <alignment vertical="top" wrapText="1"/>
    </xf>
    <xf numFmtId="0" fontId="8" fillId="0" borderId="0">
      <alignment vertical="top" wrapText="1"/>
    </xf>
    <xf numFmtId="0" fontId="37" fillId="0" borderId="0">
      <alignment vertical="top" wrapText="1"/>
    </xf>
  </cellStyleXfs>
  <cellXfs count="288">
    <xf numFmtId="0" fontId="0" fillId="0" borderId="0" xfId="0"/>
    <xf numFmtId="0" fontId="6" fillId="0" borderId="0" xfId="0" applyFont="1" applyAlignment="1">
      <alignment vertical="center"/>
    </xf>
    <xf numFmtId="2" fontId="0" fillId="0" borderId="0" xfId="0" applyNumberFormat="1"/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vertical="top" wrapText="1"/>
    </xf>
    <xf numFmtId="2" fontId="13" fillId="0" borderId="1" xfId="2" applyNumberFormat="1" applyFont="1" applyBorder="1" applyAlignment="1">
      <alignment horizontal="right" wrapText="1"/>
    </xf>
    <xf numFmtId="2" fontId="12" fillId="0" borderId="1" xfId="2" applyNumberFormat="1" applyFont="1" applyBorder="1" applyAlignment="1">
      <alignment horizontal="right" wrapText="1"/>
    </xf>
    <xf numFmtId="0" fontId="12" fillId="0" borderId="1" xfId="2" applyFont="1" applyBorder="1" applyAlignment="1">
      <alignment horizontal="left" vertical="top" wrapText="1" readingOrder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2" fontId="10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justify" vertical="top" wrapText="1"/>
    </xf>
    <xf numFmtId="0" fontId="12" fillId="0" borderId="1" xfId="2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wrapText="1"/>
    </xf>
    <xf numFmtId="0" fontId="13" fillId="0" borderId="1" xfId="2" applyFont="1" applyBorder="1" applyAlignment="1">
      <alignment horizontal="left" vertical="top" wrapText="1"/>
    </xf>
    <xf numFmtId="2" fontId="16" fillId="0" borderId="1" xfId="0" applyNumberFormat="1" applyFont="1" applyBorder="1" applyAlignment="1">
      <alignment horizontal="right"/>
    </xf>
    <xf numFmtId="0" fontId="15" fillId="0" borderId="1" xfId="0" applyFont="1" applyBorder="1" applyAlignment="1">
      <alignment vertical="top" wrapText="1"/>
    </xf>
    <xf numFmtId="0" fontId="11" fillId="0" borderId="1" xfId="0" applyFont="1" applyBorder="1"/>
    <xf numFmtId="0" fontId="12" fillId="0" borderId="1" xfId="2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1" fontId="1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wrapText="1"/>
    </xf>
    <xf numFmtId="0" fontId="18" fillId="0" borderId="0" xfId="0" applyFont="1"/>
    <xf numFmtId="0" fontId="20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2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right" vertical="top" wrapText="1"/>
    </xf>
    <xf numFmtId="2" fontId="26" fillId="0" borderId="1" xfId="0" applyNumberFormat="1" applyFont="1" applyBorder="1" applyAlignment="1">
      <alignment horizontal="right" vertical="top" wrapText="1"/>
    </xf>
    <xf numFmtId="49" fontId="2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/>
    </xf>
    <xf numFmtId="49" fontId="7" fillId="0" borderId="1" xfId="0" applyNumberFormat="1" applyFont="1" applyBorder="1" applyAlignment="1">
      <alignment horizontal="center" vertical="top"/>
    </xf>
    <xf numFmtId="0" fontId="7" fillId="0" borderId="1" xfId="2" applyFont="1" applyBorder="1" applyAlignment="1">
      <alignment horizontal="left" vertical="top" wrapText="1"/>
    </xf>
    <xf numFmtId="4" fontId="7" fillId="0" borderId="1" xfId="2" applyNumberFormat="1" applyFont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26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164" fontId="7" fillId="0" borderId="1" xfId="3" applyFont="1" applyBorder="1">
      <alignment vertical="top" wrapText="1"/>
    </xf>
    <xf numFmtId="0" fontId="7" fillId="0" borderId="1" xfId="1" applyFont="1" applyBorder="1" applyAlignment="1">
      <alignment vertical="top" wrapText="1"/>
    </xf>
    <xf numFmtId="49" fontId="7" fillId="0" borderId="1" xfId="1" applyNumberFormat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4" fontId="7" fillId="0" borderId="1" xfId="6" applyNumberFormat="1" applyFont="1" applyBorder="1" applyAlignment="1">
      <alignment horizontal="right" vertical="top"/>
    </xf>
    <xf numFmtId="0" fontId="2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right" vertical="top"/>
    </xf>
    <xf numFmtId="166" fontId="7" fillId="0" borderId="1" xfId="4" applyNumberFormat="1" applyFont="1" applyBorder="1" applyAlignment="1" applyProtection="1">
      <alignment horizontal="left" vertical="top" wrapText="1"/>
      <protection hidden="1"/>
    </xf>
    <xf numFmtId="49" fontId="26" fillId="0" borderId="1" xfId="0" applyNumberFormat="1" applyFont="1" applyBorder="1" applyAlignment="1">
      <alignment horizontal="center" vertical="top"/>
    </xf>
    <xf numFmtId="0" fontId="7" fillId="0" borderId="1" xfId="5" applyFont="1" applyFill="1" applyBorder="1" applyAlignment="1" applyProtection="1">
      <alignment vertical="top" wrapText="1"/>
    </xf>
    <xf numFmtId="49" fontId="7" fillId="0" borderId="1" xfId="0" applyNumberFormat="1" applyFont="1" applyBorder="1" applyAlignment="1">
      <alignment horizontal="left" vertical="top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4" applyFont="1" applyBorder="1" applyAlignment="1" applyProtection="1">
      <alignment horizontal="left" vertical="top"/>
      <protection hidden="1"/>
    </xf>
    <xf numFmtId="0" fontId="26" fillId="0" borderId="1" xfId="7" applyNumberFormat="1" applyFont="1" applyBorder="1">
      <alignment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49" fontId="2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 wrapText="1"/>
    </xf>
    <xf numFmtId="166" fontId="7" fillId="0" borderId="1" xfId="1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/>
    </xf>
    <xf numFmtId="0" fontId="20" fillId="0" borderId="1" xfId="0" applyFont="1" applyBorder="1"/>
    <xf numFmtId="0" fontId="26" fillId="0" borderId="1" xfId="8" applyFont="1" applyBorder="1" applyAlignment="1">
      <alignment horizontal="left" vertical="top" wrapText="1"/>
    </xf>
    <xf numFmtId="3" fontId="26" fillId="0" borderId="1" xfId="0" applyNumberFormat="1" applyFont="1" applyBorder="1" applyAlignment="1">
      <alignment horizontal="left" vertical="top" wrapText="1"/>
    </xf>
    <xf numFmtId="49" fontId="26" fillId="0" borderId="1" xfId="0" applyNumberFormat="1" applyFont="1" applyBorder="1" applyAlignment="1">
      <alignment horizontal="left" vertical="top"/>
    </xf>
    <xf numFmtId="0" fontId="26" fillId="2" borderId="1" xfId="0" applyFont="1" applyFill="1" applyBorder="1" applyAlignment="1">
      <alignment horizontal="left" vertical="top" wrapText="1"/>
    </xf>
    <xf numFmtId="49" fontId="26" fillId="2" borderId="1" xfId="0" applyNumberFormat="1" applyFont="1" applyFill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4" fontId="26" fillId="0" borderId="1" xfId="8" applyNumberFormat="1" applyFont="1" applyBorder="1" applyAlignment="1">
      <alignment horizontal="left" vertical="top" wrapText="1"/>
    </xf>
    <xf numFmtId="49" fontId="26" fillId="0" borderId="1" xfId="8" applyNumberFormat="1" applyFont="1" applyBorder="1" applyAlignment="1">
      <alignment horizontal="left" vertical="top" wrapText="1"/>
    </xf>
    <xf numFmtId="4" fontId="26" fillId="0" borderId="1" xfId="0" applyNumberFormat="1" applyFont="1" applyBorder="1" applyAlignment="1">
      <alignment horizontal="left" vertical="top" wrapText="1"/>
    </xf>
    <xf numFmtId="49" fontId="7" fillId="0" borderId="1" xfId="8" applyNumberFormat="1" applyFont="1" applyBorder="1" applyAlignment="1">
      <alignment horizontal="left" vertical="top" wrapText="1"/>
    </xf>
    <xf numFmtId="49" fontId="7" fillId="2" borderId="1" xfId="8" applyNumberFormat="1" applyFont="1" applyFill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left" vertical="top"/>
    </xf>
    <xf numFmtId="164" fontId="7" fillId="0" borderId="1" xfId="3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top"/>
    </xf>
    <xf numFmtId="0" fontId="27" fillId="0" borderId="1" xfId="0" applyFont="1" applyBorder="1" applyAlignment="1">
      <alignment horizontal="left" vertical="top" wrapText="1"/>
    </xf>
    <xf numFmtId="0" fontId="7" fillId="0" borderId="1" xfId="5" applyFont="1" applyFill="1" applyBorder="1" applyAlignment="1" applyProtection="1">
      <alignment horizontal="left" vertical="top" wrapText="1"/>
    </xf>
    <xf numFmtId="0" fontId="26" fillId="0" borderId="1" xfId="7" applyNumberFormat="1" applyFont="1" applyBorder="1" applyAlignment="1">
      <alignment horizontal="left" vertical="top" wrapText="1"/>
    </xf>
    <xf numFmtId="4" fontId="26" fillId="0" borderId="1" xfId="0" applyNumberFormat="1" applyFont="1" applyBorder="1" applyAlignment="1">
      <alignment horizontal="left" vertical="top"/>
    </xf>
    <xf numFmtId="49" fontId="26" fillId="2" borderId="1" xfId="8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" fontId="20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/>
    </xf>
    <xf numFmtId="4" fontId="16" fillId="0" borderId="0" xfId="0" applyNumberFormat="1" applyFont="1" applyAlignment="1">
      <alignment horizontal="left"/>
    </xf>
    <xf numFmtId="0" fontId="32" fillId="0" borderId="0" xfId="0" applyFont="1"/>
    <xf numFmtId="49" fontId="32" fillId="0" borderId="0" xfId="0" applyNumberFormat="1" applyFont="1"/>
    <xf numFmtId="49" fontId="20" fillId="0" borderId="0" xfId="0" applyNumberFormat="1" applyFont="1"/>
    <xf numFmtId="0" fontId="26" fillId="0" borderId="1" xfId="5" applyFont="1" applyFill="1" applyBorder="1" applyAlignment="1" applyProtection="1">
      <alignment horizontal="left" vertical="top" wrapText="1"/>
    </xf>
    <xf numFmtId="164" fontId="21" fillId="0" borderId="1" xfId="3" applyFont="1" applyBorder="1" applyAlignment="1">
      <alignment horizontal="left" vertical="top" wrapText="1"/>
    </xf>
    <xf numFmtId="0" fontId="31" fillId="0" borderId="1" xfId="0" applyFont="1" applyBorder="1" applyAlignment="1">
      <alignment horizontal="left" vertical="top"/>
    </xf>
    <xf numFmtId="0" fontId="26" fillId="0" borderId="1" xfId="1" applyFont="1" applyBorder="1" applyAlignment="1">
      <alignment horizontal="left" vertical="top" wrapText="1"/>
    </xf>
    <xf numFmtId="0" fontId="2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67" fontId="26" fillId="0" borderId="12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26" fillId="0" borderId="5" xfId="1" applyNumberFormat="1" applyFont="1" applyBorder="1" applyAlignment="1">
      <alignment horizontal="center" vertical="center"/>
    </xf>
    <xf numFmtId="49" fontId="7" fillId="0" borderId="5" xfId="1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2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4" fontId="7" fillId="0" borderId="1" xfId="6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9" fontId="7" fillId="0" borderId="1" xfId="4" applyNumberFormat="1" applyFont="1" applyBorder="1" applyAlignment="1" applyProtection="1">
      <alignment horizontal="center" vertical="center"/>
      <protection hidden="1"/>
    </xf>
    <xf numFmtId="4" fontId="7" fillId="0" borderId="1" xfId="2" applyNumberFormat="1" applyFont="1" applyBorder="1" applyAlignment="1">
      <alignment horizontal="center" vertical="center" wrapText="1"/>
    </xf>
    <xf numFmtId="2" fontId="26" fillId="0" borderId="1" xfId="2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23" fillId="0" borderId="1" xfId="0" applyNumberFormat="1" applyFont="1" applyBorder="1" applyAlignment="1">
      <alignment horizontal="left" vertical="top"/>
    </xf>
    <xf numFmtId="0" fontId="0" fillId="0" borderId="0" xfId="0" applyAlignment="1">
      <alignment horizontal="center"/>
    </xf>
    <xf numFmtId="4" fontId="16" fillId="0" borderId="0" xfId="0" applyNumberFormat="1" applyFont="1" applyAlignment="1">
      <alignment vertical="center" wrapText="1"/>
    </xf>
    <xf numFmtId="49" fontId="21" fillId="0" borderId="1" xfId="0" applyNumberFormat="1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left" vertical="top"/>
    </xf>
    <xf numFmtId="4" fontId="26" fillId="0" borderId="1" xfId="8" applyNumberFormat="1" applyFont="1" applyBorder="1" applyAlignment="1">
      <alignment horizontal="right" vertical="top" wrapText="1"/>
    </xf>
    <xf numFmtId="4" fontId="26" fillId="0" borderId="1" xfId="0" applyNumberFormat="1" applyFont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26" fillId="0" borderId="1" xfId="2" applyNumberFormat="1" applyFont="1" applyBorder="1" applyAlignment="1">
      <alignment horizontal="right" vertical="top" wrapText="1"/>
    </xf>
    <xf numFmtId="4" fontId="26" fillId="0" borderId="1" xfId="0" applyNumberFormat="1" applyFont="1" applyBorder="1" applyAlignment="1">
      <alignment horizontal="right" vertical="top"/>
    </xf>
    <xf numFmtId="4" fontId="26" fillId="2" borderId="1" xfId="0" applyNumberFormat="1" applyFont="1" applyFill="1" applyBorder="1" applyAlignment="1">
      <alignment horizontal="right" vertical="top" wrapText="1"/>
    </xf>
    <xf numFmtId="4" fontId="7" fillId="2" borderId="1" xfId="2" applyNumberFormat="1" applyFont="1" applyFill="1" applyBorder="1" applyAlignment="1">
      <alignment horizontal="right" vertical="top" wrapText="1"/>
    </xf>
    <xf numFmtId="4" fontId="21" fillId="2" borderId="1" xfId="0" applyNumberFormat="1" applyFont="1" applyFill="1" applyBorder="1"/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6" fillId="0" borderId="0" xfId="0" applyNumberFormat="1" applyFont="1" applyAlignment="1">
      <alignment vertical="center"/>
    </xf>
    <xf numFmtId="2" fontId="11" fillId="0" borderId="1" xfId="0" applyNumberFormat="1" applyFont="1" applyBorder="1" applyAlignment="1">
      <alignment wrapText="1"/>
    </xf>
    <xf numFmtId="4" fontId="7" fillId="2" borderId="1" xfId="0" applyNumberFormat="1" applyFont="1" applyFill="1" applyBorder="1" applyAlignment="1">
      <alignment horizontal="right" vertical="top"/>
    </xf>
    <xf numFmtId="4" fontId="21" fillId="0" borderId="1" xfId="0" applyNumberFormat="1" applyFont="1" applyBorder="1" applyAlignment="1">
      <alignment horizontal="right" vertical="top"/>
    </xf>
    <xf numFmtId="4" fontId="21" fillId="0" borderId="1" xfId="0" applyNumberFormat="1" applyFont="1" applyBorder="1"/>
    <xf numFmtId="2" fontId="11" fillId="0" borderId="0" xfId="0" applyNumberFormat="1" applyFont="1" applyAlignment="1">
      <alignment horizontal="right"/>
    </xf>
    <xf numFmtId="4" fontId="30" fillId="0" borderId="10" xfId="22" applyNumberFormat="1" applyFont="1" applyBorder="1">
      <alignment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0" xfId="0" applyFont="1" applyAlignment="1">
      <alignment vertical="top"/>
    </xf>
    <xf numFmtId="4" fontId="0" fillId="0" borderId="0" xfId="0" applyNumberFormat="1"/>
    <xf numFmtId="2" fontId="21" fillId="0" borderId="1" xfId="0" applyNumberFormat="1" applyFont="1" applyBorder="1" applyAlignment="1">
      <alignment horizontal="right" vertical="top"/>
    </xf>
    <xf numFmtId="0" fontId="21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2" fillId="0" borderId="1" xfId="2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/>
    </xf>
    <xf numFmtId="0" fontId="31" fillId="0" borderId="10" xfId="21" applyFont="1" applyBorder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26" fillId="0" borderId="1" xfId="0" applyNumberFormat="1" applyFont="1" applyBorder="1" applyAlignment="1">
      <alignment vertical="top"/>
    </xf>
    <xf numFmtId="0" fontId="11" fillId="0" borderId="2" xfId="0" applyFont="1" applyBorder="1" applyAlignment="1">
      <alignment horizontal="left" vertical="top"/>
    </xf>
    <xf numFmtId="2" fontId="12" fillId="0" borderId="3" xfId="2" applyNumberFormat="1" applyFont="1" applyBorder="1" applyAlignment="1">
      <alignment horizontal="right" wrapText="1"/>
    </xf>
    <xf numFmtId="49" fontId="16" fillId="0" borderId="2" xfId="0" applyNumberFormat="1" applyFont="1" applyBorder="1" applyAlignment="1">
      <alignment horizontal="left" vertical="center" wrapText="1"/>
    </xf>
    <xf numFmtId="2" fontId="16" fillId="0" borderId="1" xfId="2" applyNumberFormat="1" applyFont="1" applyBorder="1" applyAlignment="1">
      <alignment horizontal="right" wrapText="1"/>
    </xf>
    <xf numFmtId="0" fontId="11" fillId="0" borderId="0" xfId="0" applyFont="1" applyAlignment="1">
      <alignment horizontal="left"/>
    </xf>
    <xf numFmtId="0" fontId="11" fillId="0" borderId="2" xfId="0" applyFont="1" applyBorder="1" applyAlignment="1">
      <alignment horizontal="left"/>
    </xf>
    <xf numFmtId="0" fontId="20" fillId="3" borderId="1" xfId="0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top" wrapText="1" readingOrder="1"/>
    </xf>
    <xf numFmtId="0" fontId="13" fillId="0" borderId="15" xfId="2" applyFont="1" applyBorder="1" applyAlignment="1">
      <alignment horizontal="left" vertical="center" wrapText="1"/>
    </xf>
    <xf numFmtId="0" fontId="12" fillId="0" borderId="15" xfId="2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2" fontId="0" fillId="0" borderId="1" xfId="0" applyNumberFormat="1" applyBorder="1"/>
    <xf numFmtId="2" fontId="20" fillId="0" borderId="1" xfId="0" applyNumberFormat="1" applyFont="1" applyBorder="1"/>
    <xf numFmtId="0" fontId="18" fillId="0" borderId="1" xfId="0" applyFont="1" applyBorder="1" applyAlignment="1">
      <alignment horizontal="left"/>
    </xf>
    <xf numFmtId="0" fontId="18" fillId="0" borderId="1" xfId="0" applyFont="1" applyBorder="1"/>
    <xf numFmtId="2" fontId="18" fillId="0" borderId="1" xfId="0" applyNumberFormat="1" applyFont="1" applyBorder="1"/>
    <xf numFmtId="4" fontId="7" fillId="0" borderId="1" xfId="2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0" fontId="7" fillId="0" borderId="1" xfId="4" applyFont="1" applyBorder="1" applyAlignment="1" applyProtection="1">
      <alignment horizontal="center" vertical="top"/>
      <protection hidden="1"/>
    </xf>
    <xf numFmtId="4" fontId="7" fillId="0" borderId="1" xfId="0" applyNumberFormat="1" applyFont="1" applyBorder="1" applyAlignment="1">
      <alignment horizontal="center" vertical="top" wrapText="1"/>
    </xf>
    <xf numFmtId="4" fontId="26" fillId="0" borderId="1" xfId="0" applyNumberFormat="1" applyFont="1" applyBorder="1" applyAlignment="1">
      <alignment horizontal="center" vertical="top" wrapText="1"/>
    </xf>
    <xf numFmtId="4" fontId="7" fillId="0" borderId="1" xfId="6" applyNumberFormat="1" applyFont="1" applyBorder="1" applyAlignment="1">
      <alignment horizontal="center" vertical="top"/>
    </xf>
    <xf numFmtId="2" fontId="21" fillId="0" borderId="1" xfId="0" applyNumberFormat="1" applyFont="1" applyBorder="1" applyAlignment="1">
      <alignment horizontal="center"/>
    </xf>
    <xf numFmtId="2" fontId="21" fillId="0" borderId="1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justify" vertical="center"/>
    </xf>
    <xf numFmtId="0" fontId="31" fillId="0" borderId="1" xfId="0" applyFont="1" applyBorder="1" applyAlignment="1">
      <alignment horizontal="justify" vertical="center"/>
    </xf>
    <xf numFmtId="49" fontId="23" fillId="0" borderId="1" xfId="0" applyNumberFormat="1" applyFont="1" applyBorder="1" applyAlignment="1">
      <alignment horizontal="center" vertical="top"/>
    </xf>
    <xf numFmtId="49" fontId="23" fillId="0" borderId="1" xfId="0" applyNumberFormat="1" applyFont="1" applyBorder="1" applyAlignment="1">
      <alignment horizontal="left" vertical="top"/>
    </xf>
    <xf numFmtId="49" fontId="21" fillId="2" borderId="1" xfId="0" applyNumberFormat="1" applyFont="1" applyFill="1" applyBorder="1" applyAlignment="1">
      <alignment horizontal="center" vertical="top"/>
    </xf>
    <xf numFmtId="49" fontId="21" fillId="2" borderId="1" xfId="0" applyNumberFormat="1" applyFont="1" applyFill="1" applyBorder="1" applyAlignment="1">
      <alignment horizontal="left" vertical="top"/>
    </xf>
    <xf numFmtId="2" fontId="26" fillId="0" borderId="1" xfId="0" applyNumberFormat="1" applyFont="1" applyBorder="1" applyAlignment="1">
      <alignment horizontal="right" vertical="top"/>
    </xf>
    <xf numFmtId="2" fontId="23" fillId="0" borderId="1" xfId="0" applyNumberFormat="1" applyFont="1" applyBorder="1" applyAlignment="1">
      <alignment horizontal="right" vertical="top"/>
    </xf>
    <xf numFmtId="2" fontId="21" fillId="2" borderId="1" xfId="0" applyNumberFormat="1" applyFont="1" applyFill="1" applyBorder="1" applyAlignment="1">
      <alignment horizontal="right" vertical="top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horizont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center" vertical="top"/>
    </xf>
    <xf numFmtId="4" fontId="23" fillId="0" borderId="2" xfId="0" applyNumberFormat="1" applyFont="1" applyBorder="1" applyAlignment="1">
      <alignment horizontal="center" vertical="top"/>
    </xf>
    <xf numFmtId="4" fontId="23" fillId="0" borderId="6" xfId="0" applyNumberFormat="1" applyFont="1" applyBorder="1" applyAlignment="1">
      <alignment horizontal="center" vertical="top"/>
    </xf>
    <xf numFmtId="0" fontId="24" fillId="0" borderId="0" xfId="0" applyFont="1" applyAlignment="1">
      <alignment horizontal="center" vertical="center" wrapText="1"/>
    </xf>
    <xf numFmtId="0" fontId="26" fillId="0" borderId="4" xfId="8" applyFont="1" applyBorder="1" applyAlignment="1">
      <alignment horizontal="center" vertical="top" wrapText="1"/>
    </xf>
    <xf numFmtId="0" fontId="26" fillId="0" borderId="3" xfId="8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32" fillId="0" borderId="0" xfId="0" applyFont="1" applyAlignment="1">
      <alignment horizontal="center" wrapText="1"/>
    </xf>
    <xf numFmtId="0" fontId="26" fillId="0" borderId="1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center"/>
    </xf>
    <xf numFmtId="49" fontId="26" fillId="0" borderId="4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1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</cellXfs>
  <cellStyles count="24">
    <cellStyle name="Normal" xfId="2" xr:uid="{00000000-0005-0000-0000-000000000000}"/>
    <cellStyle name="Гиперссылка" xfId="5" builtinId="8"/>
    <cellStyle name="Гиперссылка 2" xfId="10" xr:uid="{00000000-0005-0000-0000-000002000000}"/>
    <cellStyle name="Обычный" xfId="0" builtinId="0"/>
    <cellStyle name="Обычный 10" xfId="23" xr:uid="{00000000-0005-0000-0000-000004000000}"/>
    <cellStyle name="Обычный 2" xfId="1" xr:uid="{00000000-0005-0000-0000-000005000000}"/>
    <cellStyle name="Обычный 2 2" xfId="4" xr:uid="{00000000-0005-0000-0000-000006000000}"/>
    <cellStyle name="Обычный 2 3" xfId="11" xr:uid="{00000000-0005-0000-0000-000007000000}"/>
    <cellStyle name="Обычный 2 4" xfId="17" xr:uid="{00000000-0005-0000-0000-000008000000}"/>
    <cellStyle name="Обычный 2 5" xfId="19" xr:uid="{00000000-0005-0000-0000-000009000000}"/>
    <cellStyle name="Обычный 3" xfId="3" xr:uid="{00000000-0005-0000-0000-00000A000000}"/>
    <cellStyle name="Обычный 3 2" xfId="12" xr:uid="{00000000-0005-0000-0000-00000B000000}"/>
    <cellStyle name="Обычный 3 3" xfId="18" xr:uid="{00000000-0005-0000-0000-00000C000000}"/>
    <cellStyle name="Обычный 3 4" xfId="20" xr:uid="{00000000-0005-0000-0000-00000D000000}"/>
    <cellStyle name="Обычный 4" xfId="13" xr:uid="{00000000-0005-0000-0000-00000E000000}"/>
    <cellStyle name="Обычный 5" xfId="7" xr:uid="{00000000-0005-0000-0000-00000F000000}"/>
    <cellStyle name="Обычный 6" xfId="14" xr:uid="{00000000-0005-0000-0000-000010000000}"/>
    <cellStyle name="Обычный 7" xfId="9" xr:uid="{00000000-0005-0000-0000-000011000000}"/>
    <cellStyle name="Обычный 8" xfId="21" xr:uid="{00000000-0005-0000-0000-000012000000}"/>
    <cellStyle name="Обычный 9" xfId="22" xr:uid="{00000000-0005-0000-0000-000013000000}"/>
    <cellStyle name="Обычный_Лист1" xfId="8" xr:uid="{00000000-0005-0000-0000-000014000000}"/>
    <cellStyle name="Обычный_Лист1_1" xfId="6" xr:uid="{00000000-0005-0000-0000-000015000000}"/>
    <cellStyle name="Стиль 1" xfId="15" xr:uid="{00000000-0005-0000-0000-000016000000}"/>
    <cellStyle name="Финансовый 2" xfId="16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abSelected="1" workbookViewId="0">
      <selection activeCell="J5" sqref="J5"/>
    </sheetView>
  </sheetViews>
  <sheetFormatPr defaultRowHeight="14.4" x14ac:dyDescent="0.3"/>
  <cols>
    <col min="1" max="1" width="25" customWidth="1"/>
    <col min="2" max="2" width="27.5546875" customWidth="1"/>
    <col min="3" max="3" width="15" customWidth="1"/>
    <col min="4" max="4" width="16.44140625" customWidth="1"/>
    <col min="5" max="5" width="17.6640625" customWidth="1"/>
  </cols>
  <sheetData>
    <row r="1" spans="1:5" x14ac:dyDescent="0.3">
      <c r="C1" s="238" t="s">
        <v>885</v>
      </c>
      <c r="D1" s="238"/>
      <c r="E1" s="238"/>
    </row>
    <row r="2" spans="1:5" x14ac:dyDescent="0.3">
      <c r="C2" s="238"/>
      <c r="D2" s="238"/>
      <c r="E2" s="238"/>
    </row>
    <row r="3" spans="1:5" ht="19.5" customHeight="1" x14ac:dyDescent="0.3">
      <c r="C3" s="238"/>
      <c r="D3" s="238"/>
      <c r="E3" s="238"/>
    </row>
    <row r="4" spans="1:5" x14ac:dyDescent="0.3">
      <c r="C4" s="238"/>
      <c r="D4" s="238"/>
      <c r="E4" s="238"/>
    </row>
    <row r="5" spans="1:5" ht="75" customHeight="1" x14ac:dyDescent="0.3">
      <c r="C5" s="238"/>
      <c r="D5" s="238"/>
      <c r="E5" s="238"/>
    </row>
    <row r="6" spans="1:5" ht="57.75" customHeight="1" x14ac:dyDescent="0.3">
      <c r="A6" s="241" t="s">
        <v>621</v>
      </c>
      <c r="B6" s="241"/>
      <c r="C6" s="241"/>
      <c r="D6" s="241"/>
      <c r="E6" s="241"/>
    </row>
    <row r="7" spans="1:5" x14ac:dyDescent="0.3">
      <c r="A7" s="33"/>
      <c r="B7" s="33"/>
      <c r="C7" s="33"/>
      <c r="D7" s="33"/>
      <c r="E7" s="33" t="s">
        <v>522</v>
      </c>
    </row>
    <row r="8" spans="1:5" ht="32.25" customHeight="1" x14ac:dyDescent="0.3">
      <c r="A8" s="240" t="s">
        <v>102</v>
      </c>
      <c r="B8" s="240" t="s">
        <v>103</v>
      </c>
      <c r="C8" s="240" t="s">
        <v>104</v>
      </c>
      <c r="D8" s="240"/>
      <c r="E8" s="240"/>
    </row>
    <row r="9" spans="1:5" ht="41.25" customHeight="1" x14ac:dyDescent="0.3">
      <c r="A9" s="240"/>
      <c r="B9" s="240"/>
      <c r="C9" s="148" t="s">
        <v>105</v>
      </c>
      <c r="D9" s="148" t="s">
        <v>106</v>
      </c>
      <c r="E9" s="148" t="s">
        <v>622</v>
      </c>
    </row>
    <row r="10" spans="1:5" ht="36" x14ac:dyDescent="0.3">
      <c r="A10" s="149" t="s">
        <v>107</v>
      </c>
      <c r="B10" s="149" t="s">
        <v>108</v>
      </c>
      <c r="C10" s="152">
        <f>C11+C19</f>
        <v>227912799.91999996</v>
      </c>
      <c r="D10" s="152">
        <f t="shared" ref="D10:E10" si="0">D11+D19</f>
        <v>0</v>
      </c>
      <c r="E10" s="152">
        <f t="shared" si="0"/>
        <v>0</v>
      </c>
    </row>
    <row r="11" spans="1:5" ht="36" x14ac:dyDescent="0.3">
      <c r="A11" s="149" t="s">
        <v>109</v>
      </c>
      <c r="B11" s="149" t="s">
        <v>110</v>
      </c>
      <c r="C11" s="152">
        <f>C12</f>
        <v>0</v>
      </c>
      <c r="D11" s="152">
        <f t="shared" ref="D11:E11" si="1">D12</f>
        <v>0</v>
      </c>
      <c r="E11" s="152">
        <f t="shared" si="1"/>
        <v>0</v>
      </c>
    </row>
    <row r="12" spans="1:5" ht="36" x14ac:dyDescent="0.3">
      <c r="A12" s="149" t="s">
        <v>111</v>
      </c>
      <c r="B12" s="149" t="s">
        <v>112</v>
      </c>
      <c r="C12" s="150">
        <f>C13+C16</f>
        <v>0</v>
      </c>
      <c r="D12" s="150">
        <f t="shared" ref="D12:E12" si="2">D13+D16</f>
        <v>0</v>
      </c>
      <c r="E12" s="150">
        <f t="shared" si="2"/>
        <v>0</v>
      </c>
    </row>
    <row r="13" spans="1:5" ht="36" x14ac:dyDescent="0.3">
      <c r="A13" s="149" t="s">
        <v>113</v>
      </c>
      <c r="B13" s="149" t="s">
        <v>114</v>
      </c>
      <c r="C13" s="154">
        <f>C14</f>
        <v>1000000</v>
      </c>
      <c r="D13" s="154">
        <f t="shared" ref="D13:E13" si="3">D14</f>
        <v>1000000</v>
      </c>
      <c r="E13" s="154">
        <f t="shared" si="3"/>
        <v>1000000</v>
      </c>
    </row>
    <row r="14" spans="1:5" ht="60" x14ac:dyDescent="0.3">
      <c r="A14" s="149" t="s">
        <v>115</v>
      </c>
      <c r="B14" s="149" t="s">
        <v>116</v>
      </c>
      <c r="C14" s="154">
        <f>C15</f>
        <v>1000000</v>
      </c>
      <c r="D14" s="154">
        <f t="shared" ref="D14:E14" si="4">D15</f>
        <v>1000000</v>
      </c>
      <c r="E14" s="154">
        <f t="shared" si="4"/>
        <v>1000000</v>
      </c>
    </row>
    <row r="15" spans="1:5" ht="72" x14ac:dyDescent="0.3">
      <c r="A15" s="149" t="s">
        <v>117</v>
      </c>
      <c r="B15" s="149" t="s">
        <v>118</v>
      </c>
      <c r="C15" s="154">
        <v>1000000</v>
      </c>
      <c r="D15" s="154">
        <v>1000000</v>
      </c>
      <c r="E15" s="154">
        <v>1000000</v>
      </c>
    </row>
    <row r="16" spans="1:5" ht="36" x14ac:dyDescent="0.3">
      <c r="A16" s="149" t="s">
        <v>119</v>
      </c>
      <c r="B16" s="149" t="s">
        <v>120</v>
      </c>
      <c r="C16" s="154">
        <f>C17</f>
        <v>-1000000</v>
      </c>
      <c r="D16" s="154">
        <f t="shared" ref="D16:E16" si="5">D17</f>
        <v>-1000000</v>
      </c>
      <c r="E16" s="154">
        <f t="shared" si="5"/>
        <v>-1000000</v>
      </c>
    </row>
    <row r="17" spans="1:5" ht="60" x14ac:dyDescent="0.3">
      <c r="A17" s="149" t="s">
        <v>121</v>
      </c>
      <c r="B17" s="149" t="s">
        <v>122</v>
      </c>
      <c r="C17" s="154">
        <f>C18</f>
        <v>-1000000</v>
      </c>
      <c r="D17" s="154">
        <f t="shared" ref="D17:E17" si="6">D18</f>
        <v>-1000000</v>
      </c>
      <c r="E17" s="154">
        <f t="shared" si="6"/>
        <v>-1000000</v>
      </c>
    </row>
    <row r="18" spans="1:5" ht="72" x14ac:dyDescent="0.3">
      <c r="A18" s="149" t="s">
        <v>123</v>
      </c>
      <c r="B18" s="149" t="s">
        <v>124</v>
      </c>
      <c r="C18" s="154">
        <v>-1000000</v>
      </c>
      <c r="D18" s="154">
        <v>-1000000</v>
      </c>
      <c r="E18" s="154">
        <v>-1000000</v>
      </c>
    </row>
    <row r="19" spans="1:5" ht="24" x14ac:dyDescent="0.3">
      <c r="A19" s="149" t="s">
        <v>125</v>
      </c>
      <c r="B19" s="149" t="s">
        <v>126</v>
      </c>
      <c r="C19" s="153">
        <f>C20+C29</f>
        <v>227912799.91999996</v>
      </c>
      <c r="D19" s="151">
        <v>0</v>
      </c>
      <c r="E19" s="151">
        <v>0</v>
      </c>
    </row>
    <row r="20" spans="1:5" x14ac:dyDescent="0.3">
      <c r="A20" s="242" t="s">
        <v>127</v>
      </c>
      <c r="B20" s="237" t="s">
        <v>128</v>
      </c>
      <c r="C20" s="239">
        <f>C23</f>
        <v>-674213534.32000005</v>
      </c>
      <c r="D20" s="239">
        <f t="shared" ref="D20" si="7">D23</f>
        <v>-805296511</v>
      </c>
      <c r="E20" s="239">
        <v>-698947832</v>
      </c>
    </row>
    <row r="21" spans="1:5" x14ac:dyDescent="0.3">
      <c r="A21" s="242"/>
      <c r="B21" s="237"/>
      <c r="C21" s="239"/>
      <c r="D21" s="239"/>
      <c r="E21" s="239"/>
    </row>
    <row r="22" spans="1:5" x14ac:dyDescent="0.3">
      <c r="A22" s="242"/>
      <c r="B22" s="237"/>
      <c r="C22" s="239"/>
      <c r="D22" s="239"/>
      <c r="E22" s="239"/>
    </row>
    <row r="23" spans="1:5" x14ac:dyDescent="0.3">
      <c r="A23" s="237" t="s">
        <v>129</v>
      </c>
      <c r="B23" s="237" t="s">
        <v>130</v>
      </c>
      <c r="C23" s="236">
        <f>C25</f>
        <v>-674213534.32000005</v>
      </c>
      <c r="D23" s="236">
        <f t="shared" ref="D23:E23" si="8">D25</f>
        <v>-805296511</v>
      </c>
      <c r="E23" s="236">
        <f t="shared" si="8"/>
        <v>-697755799</v>
      </c>
    </row>
    <row r="24" spans="1:5" x14ac:dyDescent="0.3">
      <c r="A24" s="237"/>
      <c r="B24" s="237"/>
      <c r="C24" s="236"/>
      <c r="D24" s="236"/>
      <c r="E24" s="236"/>
    </row>
    <row r="25" spans="1:5" x14ac:dyDescent="0.3">
      <c r="A25" s="237" t="s">
        <v>131</v>
      </c>
      <c r="B25" s="237" t="s">
        <v>132</v>
      </c>
      <c r="C25" s="236">
        <f>C27</f>
        <v>-674213534.32000005</v>
      </c>
      <c r="D25" s="236">
        <f t="shared" ref="D25:E25" si="9">D27</f>
        <v>-805296511</v>
      </c>
      <c r="E25" s="236">
        <f t="shared" si="9"/>
        <v>-697755799</v>
      </c>
    </row>
    <row r="26" spans="1:5" x14ac:dyDescent="0.3">
      <c r="A26" s="237"/>
      <c r="B26" s="237"/>
      <c r="C26" s="236"/>
      <c r="D26" s="236"/>
      <c r="E26" s="236"/>
    </row>
    <row r="27" spans="1:5" ht="35.25" customHeight="1" x14ac:dyDescent="0.3">
      <c r="A27" s="237" t="s">
        <v>133</v>
      </c>
      <c r="B27" s="237" t="s">
        <v>134</v>
      </c>
      <c r="C27" s="236">
        <v>-674213534.32000005</v>
      </c>
      <c r="D27" s="236">
        <v>-805296511</v>
      </c>
      <c r="E27" s="236">
        <v>-697755799</v>
      </c>
    </row>
    <row r="28" spans="1:5" x14ac:dyDescent="0.3">
      <c r="A28" s="237"/>
      <c r="B28" s="237"/>
      <c r="C28" s="236"/>
      <c r="D28" s="236"/>
      <c r="E28" s="236"/>
    </row>
    <row r="29" spans="1:5" x14ac:dyDescent="0.3">
      <c r="A29" s="237" t="s">
        <v>135</v>
      </c>
      <c r="B29" s="237" t="s">
        <v>136</v>
      </c>
      <c r="C29" s="235">
        <f>C32</f>
        <v>902126334.24000001</v>
      </c>
      <c r="D29" s="235">
        <f t="shared" ref="D29:E29" si="10">D32</f>
        <v>805296511</v>
      </c>
      <c r="E29" s="235">
        <f t="shared" si="10"/>
        <v>698947832</v>
      </c>
    </row>
    <row r="30" spans="1:5" x14ac:dyDescent="0.3">
      <c r="A30" s="237"/>
      <c r="B30" s="237"/>
      <c r="C30" s="235"/>
      <c r="D30" s="235"/>
      <c r="E30" s="235"/>
    </row>
    <row r="31" spans="1:5" x14ac:dyDescent="0.3">
      <c r="A31" s="237"/>
      <c r="B31" s="237"/>
      <c r="C31" s="235"/>
      <c r="D31" s="235"/>
      <c r="E31" s="235"/>
    </row>
    <row r="32" spans="1:5" ht="20.25" customHeight="1" x14ac:dyDescent="0.3">
      <c r="A32" s="237" t="s">
        <v>137</v>
      </c>
      <c r="B32" s="237" t="s">
        <v>138</v>
      </c>
      <c r="C32" s="236">
        <f>C34</f>
        <v>902126334.24000001</v>
      </c>
      <c r="D32" s="236">
        <f t="shared" ref="D32:E32" si="11">D34</f>
        <v>805296511</v>
      </c>
      <c r="E32" s="236">
        <f t="shared" si="11"/>
        <v>698947832</v>
      </c>
    </row>
    <row r="33" spans="1:5" x14ac:dyDescent="0.3">
      <c r="A33" s="237"/>
      <c r="B33" s="237"/>
      <c r="C33" s="236"/>
      <c r="D33" s="236"/>
      <c r="E33" s="236"/>
    </row>
    <row r="34" spans="1:5" ht="20.25" customHeight="1" x14ac:dyDescent="0.3">
      <c r="A34" s="237" t="s">
        <v>139</v>
      </c>
      <c r="B34" s="237" t="s">
        <v>140</v>
      </c>
      <c r="C34" s="236">
        <f>C36</f>
        <v>902126334.24000001</v>
      </c>
      <c r="D34" s="236">
        <f t="shared" ref="D34:E34" si="12">D36</f>
        <v>805296511</v>
      </c>
      <c r="E34" s="236">
        <f t="shared" si="12"/>
        <v>698947832</v>
      </c>
    </row>
    <row r="35" spans="1:5" x14ac:dyDescent="0.3">
      <c r="A35" s="237"/>
      <c r="B35" s="237"/>
      <c r="C35" s="236"/>
      <c r="D35" s="236"/>
      <c r="E35" s="236"/>
    </row>
    <row r="36" spans="1:5" ht="44.25" customHeight="1" x14ac:dyDescent="0.3">
      <c r="A36" s="237" t="s">
        <v>141</v>
      </c>
      <c r="B36" s="237" t="s">
        <v>142</v>
      </c>
      <c r="C36" s="236">
        <v>902126334.24000001</v>
      </c>
      <c r="D36" s="236">
        <v>805296511</v>
      </c>
      <c r="E36" s="236">
        <v>698947832</v>
      </c>
    </row>
    <row r="37" spans="1:5" x14ac:dyDescent="0.3">
      <c r="A37" s="237"/>
      <c r="B37" s="237"/>
      <c r="C37" s="236"/>
      <c r="D37" s="236"/>
      <c r="E37" s="236"/>
    </row>
  </sheetData>
  <mergeCells count="45"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  <mergeCell ref="D36:D37"/>
    <mergeCell ref="E36:E37"/>
    <mergeCell ref="D34:D35"/>
    <mergeCell ref="E34:E35"/>
    <mergeCell ref="D32:D33"/>
    <mergeCell ref="E32:E33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</mergeCells>
  <pageMargins left="0.70866141732283472" right="0.70866141732283472" top="0.74803149606299213" bottom="0.74803149606299213" header="0.31496062992125984" footer="0.31496062992125984"/>
  <pageSetup paperSize="9" scale="8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7"/>
  <sheetViews>
    <sheetView zoomScale="95" zoomScaleNormal="95" workbookViewId="0">
      <selection activeCell="G6" sqref="G6"/>
    </sheetView>
  </sheetViews>
  <sheetFormatPr defaultRowHeight="14.4" x14ac:dyDescent="0.3"/>
  <cols>
    <col min="1" max="1" width="54.88671875" customWidth="1"/>
    <col min="2" max="2" width="20.109375" customWidth="1"/>
    <col min="3" max="3" width="13.109375" customWidth="1"/>
    <col min="4" max="4" width="13.5546875" style="2" customWidth="1"/>
    <col min="5" max="5" width="12.88671875" customWidth="1"/>
    <col min="6" max="6" width="17" customWidth="1"/>
    <col min="7" max="7" width="15.44140625" customWidth="1"/>
    <col min="8" max="8" width="14.5546875" customWidth="1"/>
    <col min="9" max="9" width="11.88671875" customWidth="1"/>
    <col min="10" max="10" width="13.33203125" bestFit="1" customWidth="1"/>
  </cols>
  <sheetData>
    <row r="1" spans="1:10" ht="15" customHeight="1" x14ac:dyDescent="0.3">
      <c r="B1" s="1"/>
      <c r="C1" s="238" t="s">
        <v>884</v>
      </c>
      <c r="D1" s="238"/>
      <c r="E1" s="238"/>
    </row>
    <row r="2" spans="1:10" x14ac:dyDescent="0.3">
      <c r="B2" s="1"/>
      <c r="C2" s="238"/>
      <c r="D2" s="238"/>
      <c r="E2" s="238"/>
    </row>
    <row r="3" spans="1:10" x14ac:dyDescent="0.3">
      <c r="B3" s="1"/>
      <c r="C3" s="238"/>
      <c r="D3" s="238"/>
      <c r="E3" s="238"/>
    </row>
    <row r="4" spans="1:10" x14ac:dyDescent="0.3">
      <c r="B4" s="1"/>
      <c r="C4" s="238"/>
      <c r="D4" s="238"/>
      <c r="E4" s="238"/>
      <c r="F4" s="1"/>
    </row>
    <row r="5" spans="1:10" ht="103.5" customHeight="1" x14ac:dyDescent="0.3">
      <c r="B5" s="1"/>
      <c r="C5" s="238"/>
      <c r="D5" s="238"/>
      <c r="E5" s="238"/>
    </row>
    <row r="6" spans="1:10" ht="36" customHeight="1" x14ac:dyDescent="0.3">
      <c r="B6" s="1"/>
      <c r="C6" s="1"/>
      <c r="D6" s="172"/>
      <c r="E6" s="1"/>
    </row>
    <row r="7" spans="1:10" ht="17.399999999999999" x14ac:dyDescent="0.3">
      <c r="A7" s="243" t="s">
        <v>623</v>
      </c>
      <c r="B7" s="243"/>
      <c r="C7" s="243"/>
      <c r="D7" s="243"/>
      <c r="E7" s="243"/>
    </row>
    <row r="8" spans="1:10" ht="17.399999999999999" x14ac:dyDescent="0.3">
      <c r="A8" s="243" t="s">
        <v>624</v>
      </c>
      <c r="B8" s="243"/>
      <c r="C8" s="243"/>
      <c r="D8" s="243"/>
      <c r="E8" s="243"/>
    </row>
    <row r="9" spans="1:10" ht="17.399999999999999" x14ac:dyDescent="0.3">
      <c r="A9" s="6"/>
      <c r="B9" s="6"/>
    </row>
    <row r="10" spans="1:10" x14ac:dyDescent="0.3">
      <c r="E10" t="s">
        <v>54</v>
      </c>
    </row>
    <row r="11" spans="1:10" ht="46.8" x14ac:dyDescent="0.3">
      <c r="A11" s="7" t="s">
        <v>0</v>
      </c>
      <c r="B11" s="7" t="s">
        <v>1</v>
      </c>
      <c r="C11" s="8" t="s">
        <v>99</v>
      </c>
      <c r="D11" s="173" t="s">
        <v>625</v>
      </c>
      <c r="E11" s="8" t="s">
        <v>626</v>
      </c>
    </row>
    <row r="12" spans="1:10" x14ac:dyDescent="0.3">
      <c r="A12" s="9" t="s">
        <v>91</v>
      </c>
      <c r="B12" s="185" t="s">
        <v>2</v>
      </c>
      <c r="C12" s="10">
        <f>C13+C49</f>
        <v>658555816.71000004</v>
      </c>
      <c r="D12" s="10">
        <f>D13+D49</f>
        <v>804296511</v>
      </c>
      <c r="E12" s="10">
        <f>E13+E49</f>
        <v>697947832</v>
      </c>
      <c r="F12" s="2"/>
      <c r="G12" s="2"/>
      <c r="H12" s="2"/>
    </row>
    <row r="13" spans="1:10" x14ac:dyDescent="0.3">
      <c r="A13" s="9" t="s">
        <v>3</v>
      </c>
      <c r="B13" s="185" t="s">
        <v>4</v>
      </c>
      <c r="C13" s="10">
        <f>C14+C22+C32+C35+C39+C46+C42</f>
        <v>179433985.31999999</v>
      </c>
      <c r="D13" s="10">
        <f t="shared" ref="D13:E13" si="0">D14+D22+D32+D35+D39+D46</f>
        <v>191404736</v>
      </c>
      <c r="E13" s="10">
        <f t="shared" si="0"/>
        <v>205057728</v>
      </c>
      <c r="F13" s="2"/>
      <c r="G13" s="2"/>
      <c r="J13" s="2"/>
    </row>
    <row r="14" spans="1:10" x14ac:dyDescent="0.3">
      <c r="A14" s="9" t="s">
        <v>5</v>
      </c>
      <c r="B14" s="185" t="s">
        <v>6</v>
      </c>
      <c r="C14" s="10">
        <f>C15</f>
        <v>155235652</v>
      </c>
      <c r="D14" s="10">
        <f>D15</f>
        <v>168117290</v>
      </c>
      <c r="E14" s="10">
        <f>E15</f>
        <v>180440946</v>
      </c>
    </row>
    <row r="15" spans="1:10" x14ac:dyDescent="0.3">
      <c r="A15" s="26" t="s">
        <v>7</v>
      </c>
      <c r="B15" s="186" t="s">
        <v>8</v>
      </c>
      <c r="C15" s="11">
        <f>SUM(C16:C21)</f>
        <v>155235652</v>
      </c>
      <c r="D15" s="11">
        <f>SUM(D16:D21)</f>
        <v>168117290</v>
      </c>
      <c r="E15" s="11">
        <f>SUM(E16:E21)</f>
        <v>180440946</v>
      </c>
    </row>
    <row r="16" spans="1:10" ht="172.5" customHeight="1" x14ac:dyDescent="0.3">
      <c r="A16" s="8" t="s">
        <v>821</v>
      </c>
      <c r="B16" s="186" t="s">
        <v>9</v>
      </c>
      <c r="C16" s="11">
        <v>95732504</v>
      </c>
      <c r="D16" s="11">
        <v>109638921</v>
      </c>
      <c r="E16" s="11">
        <v>122833669</v>
      </c>
      <c r="F16" s="2"/>
      <c r="G16" s="2"/>
      <c r="H16" s="2"/>
      <c r="I16" s="2"/>
    </row>
    <row r="17" spans="1:8" ht="128.25" customHeight="1" x14ac:dyDescent="0.3">
      <c r="A17" s="27" t="s">
        <v>819</v>
      </c>
      <c r="B17" s="187" t="s">
        <v>51</v>
      </c>
      <c r="C17" s="11">
        <v>65130</v>
      </c>
      <c r="D17" s="11">
        <v>67810</v>
      </c>
      <c r="E17" s="11">
        <v>66350</v>
      </c>
      <c r="F17" s="2"/>
      <c r="G17" s="2"/>
      <c r="H17" s="177"/>
    </row>
    <row r="18" spans="1:8" ht="117" customHeight="1" x14ac:dyDescent="0.3">
      <c r="A18" s="27" t="s">
        <v>820</v>
      </c>
      <c r="B18" s="187" t="s">
        <v>55</v>
      </c>
      <c r="C18" s="30">
        <v>414511</v>
      </c>
      <c r="D18" s="11">
        <v>457461</v>
      </c>
      <c r="E18" s="11">
        <v>463786</v>
      </c>
    </row>
    <row r="19" spans="1:8" ht="336" customHeight="1" x14ac:dyDescent="0.3">
      <c r="A19" s="31" t="s">
        <v>822</v>
      </c>
      <c r="B19" s="187" t="s">
        <v>90</v>
      </c>
      <c r="C19" s="30">
        <v>1607985</v>
      </c>
      <c r="D19" s="11">
        <v>1783314</v>
      </c>
      <c r="E19" s="11">
        <v>1849401</v>
      </c>
    </row>
    <row r="20" spans="1:8" ht="87" customHeight="1" x14ac:dyDescent="0.3">
      <c r="A20" s="27" t="s">
        <v>823</v>
      </c>
      <c r="B20" s="187" t="s">
        <v>100</v>
      </c>
      <c r="C20" s="30">
        <v>1774988</v>
      </c>
      <c r="D20" s="11">
        <v>1958907</v>
      </c>
      <c r="E20" s="11">
        <v>2050903</v>
      </c>
    </row>
    <row r="21" spans="1:8" ht="88.5" customHeight="1" x14ac:dyDescent="0.3">
      <c r="A21" s="27" t="s">
        <v>824</v>
      </c>
      <c r="B21" s="187" t="s">
        <v>101</v>
      </c>
      <c r="C21" s="30">
        <v>55640534</v>
      </c>
      <c r="D21" s="11">
        <v>54210877</v>
      </c>
      <c r="E21" s="11">
        <v>53176837</v>
      </c>
    </row>
    <row r="22" spans="1:8" ht="24.6" x14ac:dyDescent="0.3">
      <c r="A22" s="28" t="s">
        <v>10</v>
      </c>
      <c r="B22" s="185" t="s">
        <v>11</v>
      </c>
      <c r="C22" s="10">
        <f>C23</f>
        <v>11717557</v>
      </c>
      <c r="D22" s="10">
        <f>D23</f>
        <v>11867050</v>
      </c>
      <c r="E22" s="10">
        <f>E23</f>
        <v>15596049</v>
      </c>
    </row>
    <row r="23" spans="1:8" ht="31.5" customHeight="1" x14ac:dyDescent="0.3">
      <c r="A23" s="12" t="s">
        <v>12</v>
      </c>
      <c r="B23" s="186" t="s">
        <v>13</v>
      </c>
      <c r="C23" s="11">
        <f>C24+C26+C28+C30</f>
        <v>11717557</v>
      </c>
      <c r="D23" s="11">
        <f>D24+D26+D28+D30</f>
        <v>11867050</v>
      </c>
      <c r="E23" s="11">
        <f>E24+E26+E28+E30</f>
        <v>15596049</v>
      </c>
    </row>
    <row r="24" spans="1:8" ht="51" customHeight="1" x14ac:dyDescent="0.3">
      <c r="A24" s="12" t="s">
        <v>14</v>
      </c>
      <c r="B24" s="186" t="s">
        <v>15</v>
      </c>
      <c r="C24" s="11">
        <f>C25</f>
        <v>6128481</v>
      </c>
      <c r="D24" s="11">
        <f>D25</f>
        <v>6212772</v>
      </c>
      <c r="E24" s="11">
        <f>E25</f>
        <v>8152702</v>
      </c>
    </row>
    <row r="25" spans="1:8" ht="82.5" customHeight="1" x14ac:dyDescent="0.3">
      <c r="A25" s="21" t="s">
        <v>694</v>
      </c>
      <c r="B25" s="187" t="s">
        <v>77</v>
      </c>
      <c r="C25" s="11">
        <v>6128481</v>
      </c>
      <c r="D25" s="11">
        <v>6212772</v>
      </c>
      <c r="E25" s="11">
        <v>8152702</v>
      </c>
    </row>
    <row r="26" spans="1:8" ht="63" customHeight="1" x14ac:dyDescent="0.3">
      <c r="A26" s="12" t="s">
        <v>16</v>
      </c>
      <c r="B26" s="186" t="s">
        <v>17</v>
      </c>
      <c r="C26" s="11">
        <f>C27</f>
        <v>27615</v>
      </c>
      <c r="D26" s="11">
        <f>D27</f>
        <v>28809</v>
      </c>
      <c r="E26" s="11">
        <f>E27</f>
        <v>37780</v>
      </c>
    </row>
    <row r="27" spans="1:8" ht="98.25" customHeight="1" x14ac:dyDescent="0.3">
      <c r="A27" s="21" t="s">
        <v>695</v>
      </c>
      <c r="B27" s="187" t="s">
        <v>78</v>
      </c>
      <c r="C27" s="11">
        <v>27615</v>
      </c>
      <c r="D27" s="11">
        <v>28809</v>
      </c>
      <c r="E27" s="11">
        <v>37780</v>
      </c>
    </row>
    <row r="28" spans="1:8" ht="56.25" customHeight="1" x14ac:dyDescent="0.3">
      <c r="A28" s="12" t="s">
        <v>18</v>
      </c>
      <c r="B28" s="186" t="s">
        <v>19</v>
      </c>
      <c r="C28" s="11">
        <f>C29</f>
        <v>6189175</v>
      </c>
      <c r="D28" s="11">
        <f>D29</f>
        <v>6243454</v>
      </c>
      <c r="E28" s="11">
        <f>E29</f>
        <v>8186304</v>
      </c>
    </row>
    <row r="29" spans="1:8" ht="86.25" customHeight="1" x14ac:dyDescent="0.3">
      <c r="A29" s="21" t="s">
        <v>92</v>
      </c>
      <c r="B29" s="187" t="s">
        <v>79</v>
      </c>
      <c r="C29" s="11">
        <v>6189175</v>
      </c>
      <c r="D29" s="11">
        <v>6243454</v>
      </c>
      <c r="E29" s="11">
        <v>8186304</v>
      </c>
    </row>
    <row r="30" spans="1:8" ht="45.6" x14ac:dyDescent="0.3">
      <c r="A30" s="20" t="s">
        <v>20</v>
      </c>
      <c r="B30" s="186" t="s">
        <v>21</v>
      </c>
      <c r="C30" s="11">
        <f>C31</f>
        <v>-627714</v>
      </c>
      <c r="D30" s="11">
        <f>D31</f>
        <v>-617985</v>
      </c>
      <c r="E30" s="11">
        <f>E31</f>
        <v>-780737</v>
      </c>
    </row>
    <row r="31" spans="1:8" ht="79.8" x14ac:dyDescent="0.3">
      <c r="A31" s="21" t="s">
        <v>93</v>
      </c>
      <c r="B31" s="187" t="s">
        <v>80</v>
      </c>
      <c r="C31" s="11">
        <v>-627714</v>
      </c>
      <c r="D31" s="11">
        <v>-617985</v>
      </c>
      <c r="E31" s="11">
        <v>-780737</v>
      </c>
    </row>
    <row r="32" spans="1:8" ht="16.5" customHeight="1" x14ac:dyDescent="0.3">
      <c r="A32" s="29" t="s">
        <v>22</v>
      </c>
      <c r="B32" s="185" t="s">
        <v>23</v>
      </c>
      <c r="C32" s="10">
        <f t="shared" ref="C32:E33" si="1">C33</f>
        <v>1195057</v>
      </c>
      <c r="D32" s="10">
        <f t="shared" si="1"/>
        <v>1195057</v>
      </c>
      <c r="E32" s="10">
        <f t="shared" si="1"/>
        <v>1195057</v>
      </c>
    </row>
    <row r="33" spans="1:5" ht="22.8" x14ac:dyDescent="0.3">
      <c r="A33" s="12" t="s">
        <v>24</v>
      </c>
      <c r="B33" s="186" t="s">
        <v>25</v>
      </c>
      <c r="C33" s="11">
        <f t="shared" si="1"/>
        <v>1195057</v>
      </c>
      <c r="D33" s="11">
        <f t="shared" si="1"/>
        <v>1195057</v>
      </c>
      <c r="E33" s="11">
        <f t="shared" si="1"/>
        <v>1195057</v>
      </c>
    </row>
    <row r="34" spans="1:5" ht="34.200000000000003" x14ac:dyDescent="0.3">
      <c r="A34" s="12" t="s">
        <v>26</v>
      </c>
      <c r="B34" s="186" t="s">
        <v>27</v>
      </c>
      <c r="C34" s="11">
        <v>1195057</v>
      </c>
      <c r="D34" s="11">
        <v>1195057</v>
      </c>
      <c r="E34" s="11">
        <v>1195057</v>
      </c>
    </row>
    <row r="35" spans="1:5" ht="36" x14ac:dyDescent="0.3">
      <c r="A35" s="29" t="s">
        <v>28</v>
      </c>
      <c r="B35" s="185" t="s">
        <v>29</v>
      </c>
      <c r="C35" s="10">
        <f>C36</f>
        <v>10125999</v>
      </c>
      <c r="D35" s="10">
        <f t="shared" ref="D35:E35" si="2">D36</f>
        <v>10062499</v>
      </c>
      <c r="E35" s="10">
        <f t="shared" si="2"/>
        <v>7662836</v>
      </c>
    </row>
    <row r="36" spans="1:5" ht="64.5" customHeight="1" x14ac:dyDescent="0.3">
      <c r="A36" s="12" t="s">
        <v>30</v>
      </c>
      <c r="B36" s="186" t="s">
        <v>31</v>
      </c>
      <c r="C36" s="11">
        <f>C37</f>
        <v>10125999</v>
      </c>
      <c r="D36" s="11">
        <f t="shared" ref="D36:E36" si="3">D37</f>
        <v>10062499</v>
      </c>
      <c r="E36" s="11">
        <f t="shared" si="3"/>
        <v>7662836</v>
      </c>
    </row>
    <row r="37" spans="1:5" ht="45.6" x14ac:dyDescent="0.3">
      <c r="A37" s="12" t="s">
        <v>32</v>
      </c>
      <c r="B37" s="186" t="s">
        <v>33</v>
      </c>
      <c r="C37" s="11">
        <f>C38</f>
        <v>10125999</v>
      </c>
      <c r="D37" s="11">
        <f>D38</f>
        <v>10062499</v>
      </c>
      <c r="E37" s="11">
        <f>E38</f>
        <v>7662836</v>
      </c>
    </row>
    <row r="38" spans="1:5" ht="68.400000000000006" x14ac:dyDescent="0.3">
      <c r="A38" s="12" t="s">
        <v>56</v>
      </c>
      <c r="B38" s="186" t="s">
        <v>57</v>
      </c>
      <c r="C38" s="11">
        <v>10125999</v>
      </c>
      <c r="D38" s="11">
        <v>10062499</v>
      </c>
      <c r="E38" s="11">
        <v>7662836</v>
      </c>
    </row>
    <row r="39" spans="1:5" x14ac:dyDescent="0.3">
      <c r="A39" s="29" t="s">
        <v>34</v>
      </c>
      <c r="B39" s="185" t="s">
        <v>35</v>
      </c>
      <c r="C39" s="10">
        <f>C40</f>
        <v>162840</v>
      </c>
      <c r="D39" s="10">
        <f t="shared" ref="D39:E39" si="4">D40</f>
        <v>162840</v>
      </c>
      <c r="E39" s="10">
        <f t="shared" si="4"/>
        <v>162840</v>
      </c>
    </row>
    <row r="40" spans="1:5" ht="18.75" customHeight="1" x14ac:dyDescent="0.3">
      <c r="A40" s="12" t="s">
        <v>36</v>
      </c>
      <c r="B40" s="186" t="s">
        <v>37</v>
      </c>
      <c r="C40" s="11">
        <f>C41</f>
        <v>162840</v>
      </c>
      <c r="D40" s="11">
        <f>D41</f>
        <v>162840</v>
      </c>
      <c r="E40" s="11">
        <f>E41</f>
        <v>162840</v>
      </c>
    </row>
    <row r="41" spans="1:5" ht="22.8" x14ac:dyDescent="0.3">
      <c r="A41" s="12" t="s">
        <v>38</v>
      </c>
      <c r="B41" s="186" t="s">
        <v>39</v>
      </c>
      <c r="C41" s="11">
        <v>162840</v>
      </c>
      <c r="D41" s="11">
        <v>162840</v>
      </c>
      <c r="E41" s="11">
        <v>162840</v>
      </c>
    </row>
    <row r="42" spans="1:5" ht="24" x14ac:dyDescent="0.3">
      <c r="A42" s="29" t="s">
        <v>867</v>
      </c>
      <c r="B42" s="208" t="s">
        <v>868</v>
      </c>
      <c r="C42" s="11">
        <f>C43</f>
        <v>323082.32</v>
      </c>
      <c r="D42" s="11">
        <f t="shared" ref="D42:E42" si="5">D43</f>
        <v>0</v>
      </c>
      <c r="E42" s="11">
        <f t="shared" si="5"/>
        <v>0</v>
      </c>
    </row>
    <row r="43" spans="1:5" x14ac:dyDescent="0.3">
      <c r="A43" s="12" t="s">
        <v>869</v>
      </c>
      <c r="B43" s="202" t="s">
        <v>870</v>
      </c>
      <c r="C43" s="11">
        <f>C44</f>
        <v>323082.32</v>
      </c>
      <c r="D43" s="11">
        <f t="shared" ref="D43:E43" si="6">D44</f>
        <v>0</v>
      </c>
      <c r="E43" s="11">
        <f t="shared" si="6"/>
        <v>0</v>
      </c>
    </row>
    <row r="44" spans="1:5" x14ac:dyDescent="0.3">
      <c r="A44" s="12" t="s">
        <v>871</v>
      </c>
      <c r="B44" s="202" t="s">
        <v>872</v>
      </c>
      <c r="C44" s="11">
        <f>C45</f>
        <v>323082.32</v>
      </c>
      <c r="D44" s="11">
        <f t="shared" ref="D44:E44" si="7">D45</f>
        <v>0</v>
      </c>
      <c r="E44" s="11">
        <f t="shared" si="7"/>
        <v>0</v>
      </c>
    </row>
    <row r="45" spans="1:5" ht="22.8" x14ac:dyDescent="0.3">
      <c r="A45" s="12" t="s">
        <v>873</v>
      </c>
      <c r="B45" s="202" t="s">
        <v>874</v>
      </c>
      <c r="C45" s="11">
        <v>323082.32</v>
      </c>
      <c r="D45" s="11">
        <v>0</v>
      </c>
      <c r="E45" s="11">
        <v>0</v>
      </c>
    </row>
    <row r="46" spans="1:5" x14ac:dyDescent="0.3">
      <c r="A46" s="16" t="s">
        <v>696</v>
      </c>
      <c r="B46" s="188" t="s">
        <v>85</v>
      </c>
      <c r="C46" s="10">
        <f t="shared" ref="C46:E47" si="8">C47</f>
        <v>673798</v>
      </c>
      <c r="D46" s="10">
        <f t="shared" si="8"/>
        <v>0</v>
      </c>
      <c r="E46" s="10">
        <f t="shared" si="8"/>
        <v>0</v>
      </c>
    </row>
    <row r="47" spans="1:5" x14ac:dyDescent="0.3">
      <c r="A47" s="17" t="s">
        <v>82</v>
      </c>
      <c r="B47" s="189" t="s">
        <v>81</v>
      </c>
      <c r="C47" s="11">
        <f t="shared" si="8"/>
        <v>673798</v>
      </c>
      <c r="D47" s="11">
        <f t="shared" si="8"/>
        <v>0</v>
      </c>
      <c r="E47" s="11">
        <f t="shared" si="8"/>
        <v>0</v>
      </c>
    </row>
    <row r="48" spans="1:5" ht="22.8" x14ac:dyDescent="0.3">
      <c r="A48" s="25" t="s">
        <v>83</v>
      </c>
      <c r="B48" s="189" t="s">
        <v>84</v>
      </c>
      <c r="C48" s="11">
        <v>673798</v>
      </c>
      <c r="D48" s="11"/>
      <c r="E48" s="11"/>
    </row>
    <row r="49" spans="1:8" x14ac:dyDescent="0.3">
      <c r="A49" s="29" t="s">
        <v>40</v>
      </c>
      <c r="B49" s="185" t="s">
        <v>41</v>
      </c>
      <c r="C49" s="18">
        <f>C50+C85</f>
        <v>479121831.38999999</v>
      </c>
      <c r="D49" s="18">
        <f t="shared" ref="D49:E49" si="9">D50+D85</f>
        <v>612891775</v>
      </c>
      <c r="E49" s="18">
        <f t="shared" si="9"/>
        <v>492890104</v>
      </c>
      <c r="F49" s="2"/>
      <c r="G49" s="2"/>
      <c r="H49" s="2"/>
    </row>
    <row r="50" spans="1:8" ht="24" x14ac:dyDescent="0.3">
      <c r="A50" s="29" t="s">
        <v>42</v>
      </c>
      <c r="B50" s="185" t="s">
        <v>43</v>
      </c>
      <c r="C50" s="18">
        <f>C51+C63+C78+C54</f>
        <v>493779549</v>
      </c>
      <c r="D50" s="18">
        <f t="shared" ref="D50:E50" si="10">D51+D63+D78+D54</f>
        <v>612891775</v>
      </c>
      <c r="E50" s="18">
        <f t="shared" si="10"/>
        <v>492890104</v>
      </c>
    </row>
    <row r="51" spans="1:8" x14ac:dyDescent="0.3">
      <c r="A51" s="20" t="s">
        <v>52</v>
      </c>
      <c r="B51" s="190" t="s">
        <v>76</v>
      </c>
      <c r="C51" s="19">
        <f>C52</f>
        <v>966921</v>
      </c>
      <c r="D51" s="19">
        <f t="shared" ref="D51:E51" si="11">D52</f>
        <v>967726</v>
      </c>
      <c r="E51" s="19">
        <f t="shared" si="11"/>
        <v>888012</v>
      </c>
    </row>
    <row r="52" spans="1:8" x14ac:dyDescent="0.3">
      <c r="A52" s="20" t="s">
        <v>44</v>
      </c>
      <c r="B52" s="186" t="s">
        <v>75</v>
      </c>
      <c r="C52" s="19">
        <f>C53</f>
        <v>966921</v>
      </c>
      <c r="D52" s="19">
        <f>D53</f>
        <v>967726</v>
      </c>
      <c r="E52" s="19">
        <f>E53</f>
        <v>888012</v>
      </c>
    </row>
    <row r="53" spans="1:8" ht="34.200000000000003" x14ac:dyDescent="0.3">
      <c r="A53" s="21" t="s">
        <v>94</v>
      </c>
      <c r="B53" s="186" t="s">
        <v>74</v>
      </c>
      <c r="C53" s="22">
        <v>966921</v>
      </c>
      <c r="D53" s="11">
        <v>967726</v>
      </c>
      <c r="E53" s="11">
        <v>888012</v>
      </c>
    </row>
    <row r="54" spans="1:8" ht="24.75" customHeight="1" x14ac:dyDescent="0.3">
      <c r="A54" s="23" t="s">
        <v>58</v>
      </c>
      <c r="B54" s="191" t="s">
        <v>73</v>
      </c>
      <c r="C54" s="13">
        <f t="shared" ref="C54:E54" si="12">C61+C55+C57+C59</f>
        <v>130792523</v>
      </c>
      <c r="D54" s="13">
        <f t="shared" si="12"/>
        <v>215662173</v>
      </c>
      <c r="E54" s="13">
        <f t="shared" si="12"/>
        <v>99524279</v>
      </c>
    </row>
    <row r="55" spans="1:8" ht="24.75" customHeight="1" x14ac:dyDescent="0.3">
      <c r="A55" s="12" t="s">
        <v>779</v>
      </c>
      <c r="B55" s="197" t="s">
        <v>780</v>
      </c>
      <c r="C55" s="14">
        <f>C56</f>
        <v>2324336</v>
      </c>
      <c r="D55" s="14">
        <f t="shared" ref="D55:E55" si="13">D56</f>
        <v>2359627</v>
      </c>
      <c r="E55" s="14">
        <f t="shared" si="13"/>
        <v>2402292</v>
      </c>
    </row>
    <row r="56" spans="1:8" ht="24.75" customHeight="1" x14ac:dyDescent="0.3">
      <c r="A56" s="8" t="s">
        <v>781</v>
      </c>
      <c r="B56" s="197" t="s">
        <v>782</v>
      </c>
      <c r="C56" s="14">
        <v>2324336</v>
      </c>
      <c r="D56" s="19">
        <v>2359627</v>
      </c>
      <c r="E56" s="11">
        <v>2402292</v>
      </c>
    </row>
    <row r="57" spans="1:8" ht="24.75" customHeight="1" x14ac:dyDescent="0.3">
      <c r="A57" s="12" t="s">
        <v>783</v>
      </c>
      <c r="B57" s="197" t="s">
        <v>784</v>
      </c>
      <c r="C57" s="14">
        <f>C58</f>
        <v>6334881</v>
      </c>
      <c r="D57" s="14">
        <f t="shared" ref="D57:E57" si="14">D58</f>
        <v>5492624</v>
      </c>
      <c r="E57" s="14">
        <f t="shared" si="14"/>
        <v>5211871</v>
      </c>
    </row>
    <row r="58" spans="1:8" ht="24.75" customHeight="1" x14ac:dyDescent="0.3">
      <c r="A58" s="12" t="s">
        <v>785</v>
      </c>
      <c r="B58" s="197" t="s">
        <v>786</v>
      </c>
      <c r="C58" s="14">
        <v>6334881</v>
      </c>
      <c r="D58" s="19">
        <v>5492624</v>
      </c>
      <c r="E58" s="19">
        <v>5211871</v>
      </c>
    </row>
    <row r="59" spans="1:8" ht="24.75" customHeight="1" x14ac:dyDescent="0.3">
      <c r="A59" s="12" t="s">
        <v>787</v>
      </c>
      <c r="B59" s="192" t="s">
        <v>788</v>
      </c>
      <c r="C59" s="198">
        <f>C60</f>
        <v>0</v>
      </c>
      <c r="D59" s="198">
        <f t="shared" ref="D59:E59" si="15">D60</f>
        <v>165737250</v>
      </c>
      <c r="E59" s="198">
        <f t="shared" si="15"/>
        <v>90676154</v>
      </c>
    </row>
    <row r="60" spans="1:8" ht="24.75" customHeight="1" x14ac:dyDescent="0.3">
      <c r="A60" s="12" t="s">
        <v>789</v>
      </c>
      <c r="B60" s="192" t="s">
        <v>790</v>
      </c>
      <c r="C60" s="198">
        <v>0</v>
      </c>
      <c r="D60" s="198">
        <v>165737250</v>
      </c>
      <c r="E60" s="198">
        <v>90676154</v>
      </c>
    </row>
    <row r="61" spans="1:8" x14ac:dyDescent="0.3">
      <c r="A61" s="21" t="s">
        <v>59</v>
      </c>
      <c r="B61" s="187" t="s">
        <v>72</v>
      </c>
      <c r="C61" s="14">
        <f>C62</f>
        <v>122133306</v>
      </c>
      <c r="D61" s="14">
        <f>D62</f>
        <v>42072672</v>
      </c>
      <c r="E61" s="14">
        <f>E62</f>
        <v>1233962</v>
      </c>
    </row>
    <row r="62" spans="1:8" x14ac:dyDescent="0.3">
      <c r="A62" s="21" t="s">
        <v>60</v>
      </c>
      <c r="B62" s="187" t="s">
        <v>71</v>
      </c>
      <c r="C62" s="24">
        <v>122133306</v>
      </c>
      <c r="D62" s="19">
        <v>42072672</v>
      </c>
      <c r="E62" s="11">
        <v>1233962</v>
      </c>
    </row>
    <row r="63" spans="1:8" ht="24" x14ac:dyDescent="0.3">
      <c r="A63" s="29" t="s">
        <v>53</v>
      </c>
      <c r="B63" s="185" t="s">
        <v>70</v>
      </c>
      <c r="C63" s="10">
        <f>C64+C66+C76+C70+C68+C72+C74</f>
        <v>297098631</v>
      </c>
      <c r="D63" s="10">
        <f t="shared" ref="D63:E63" si="16">D64+D66+D76+D70+D68+D72+D74</f>
        <v>394221572</v>
      </c>
      <c r="E63" s="10">
        <f t="shared" si="16"/>
        <v>390437509</v>
      </c>
    </row>
    <row r="64" spans="1:8" ht="42.75" customHeight="1" x14ac:dyDescent="0.3">
      <c r="A64" s="21" t="s">
        <v>697</v>
      </c>
      <c r="B64" s="187" t="s">
        <v>69</v>
      </c>
      <c r="C64" s="14">
        <f>C65</f>
        <v>88648</v>
      </c>
      <c r="D64" s="14">
        <f>D65</f>
        <v>81570</v>
      </c>
      <c r="E64" s="14">
        <f>E65</f>
        <v>81570</v>
      </c>
    </row>
    <row r="65" spans="1:7" ht="34.200000000000003" x14ac:dyDescent="0.3">
      <c r="A65" s="21" t="s">
        <v>45</v>
      </c>
      <c r="B65" s="187" t="s">
        <v>68</v>
      </c>
      <c r="C65" s="14">
        <v>88648</v>
      </c>
      <c r="D65" s="19">
        <v>81570</v>
      </c>
      <c r="E65" s="11">
        <v>81570</v>
      </c>
    </row>
    <row r="66" spans="1:7" ht="34.200000000000003" x14ac:dyDescent="0.3">
      <c r="A66" s="21" t="s">
        <v>95</v>
      </c>
      <c r="B66" s="187" t="s">
        <v>67</v>
      </c>
      <c r="C66" s="14">
        <f>C67</f>
        <v>4225324</v>
      </c>
      <c r="D66" s="14">
        <f>D67</f>
        <v>4255172</v>
      </c>
      <c r="E66" s="14">
        <f>E67</f>
        <v>4255172</v>
      </c>
    </row>
    <row r="67" spans="1:7" ht="45.6" x14ac:dyDescent="0.3">
      <c r="A67" s="21" t="s">
        <v>96</v>
      </c>
      <c r="B67" s="187" t="s">
        <v>66</v>
      </c>
      <c r="C67" s="19">
        <v>4225324</v>
      </c>
      <c r="D67" s="19">
        <v>4255172</v>
      </c>
      <c r="E67" s="19">
        <v>4255172</v>
      </c>
    </row>
    <row r="68" spans="1:7" ht="45.6" x14ac:dyDescent="0.3">
      <c r="A68" s="15" t="s">
        <v>86</v>
      </c>
      <c r="B68" s="187" t="s">
        <v>87</v>
      </c>
      <c r="C68" s="14">
        <f>C69</f>
        <v>2045</v>
      </c>
      <c r="D68" s="14">
        <f>D69</f>
        <v>0</v>
      </c>
      <c r="E68" s="14">
        <f>E69</f>
        <v>0</v>
      </c>
      <c r="F68" s="5"/>
    </row>
    <row r="69" spans="1:7" ht="45.6" x14ac:dyDescent="0.3">
      <c r="A69" s="15" t="s">
        <v>88</v>
      </c>
      <c r="B69" s="187" t="s">
        <v>89</v>
      </c>
      <c r="C69" s="14">
        <v>2045</v>
      </c>
      <c r="D69" s="19"/>
      <c r="E69" s="11"/>
    </row>
    <row r="70" spans="1:7" ht="61.5" customHeight="1" x14ac:dyDescent="0.3">
      <c r="A70" s="12" t="s">
        <v>616</v>
      </c>
      <c r="B70" s="192" t="s">
        <v>97</v>
      </c>
      <c r="C70" s="19">
        <f>C71</f>
        <v>3374188</v>
      </c>
      <c r="D70" s="19">
        <f>D71</f>
        <v>10122565</v>
      </c>
      <c r="E70" s="19">
        <f>E71</f>
        <v>6748377</v>
      </c>
      <c r="F70" s="4"/>
      <c r="G70" s="5"/>
    </row>
    <row r="71" spans="1:7" ht="45.6" x14ac:dyDescent="0.3">
      <c r="A71" s="12" t="s">
        <v>615</v>
      </c>
      <c r="B71" s="192" t="s">
        <v>98</v>
      </c>
      <c r="C71" s="19">
        <v>3374188</v>
      </c>
      <c r="D71" s="19">
        <v>10122565</v>
      </c>
      <c r="E71" s="11">
        <v>6748377</v>
      </c>
    </row>
    <row r="72" spans="1:7" ht="79.8" x14ac:dyDescent="0.3">
      <c r="A72" s="25" t="s">
        <v>791</v>
      </c>
      <c r="B72" s="199" t="s">
        <v>792</v>
      </c>
      <c r="C72" s="19">
        <f>C73</f>
        <v>27185760</v>
      </c>
      <c r="D72" s="19">
        <f t="shared" ref="D72:E72" si="17">D73</f>
        <v>27185760</v>
      </c>
      <c r="E72" s="19">
        <f t="shared" si="17"/>
        <v>27185760</v>
      </c>
    </row>
    <row r="73" spans="1:7" ht="79.8" x14ac:dyDescent="0.3">
      <c r="A73" s="25" t="s">
        <v>793</v>
      </c>
      <c r="B73" s="199" t="s">
        <v>794</v>
      </c>
      <c r="C73" s="200">
        <v>27185760</v>
      </c>
      <c r="D73" s="19">
        <v>27185760</v>
      </c>
      <c r="E73" s="11">
        <v>27185760</v>
      </c>
    </row>
    <row r="74" spans="1:7" ht="24" x14ac:dyDescent="0.3">
      <c r="A74" s="8" t="s">
        <v>795</v>
      </c>
      <c r="B74" s="201" t="s">
        <v>796</v>
      </c>
      <c r="C74" s="14">
        <f>C75</f>
        <v>1693731</v>
      </c>
      <c r="D74" s="14">
        <f t="shared" ref="D74:E74" si="18">D75</f>
        <v>1749534</v>
      </c>
      <c r="E74" s="14">
        <f t="shared" si="18"/>
        <v>1795998</v>
      </c>
    </row>
    <row r="75" spans="1:7" ht="22.8" x14ac:dyDescent="0.3">
      <c r="A75" s="12" t="s">
        <v>797</v>
      </c>
      <c r="B75" s="202" t="s">
        <v>798</v>
      </c>
      <c r="C75" s="14">
        <v>1693731</v>
      </c>
      <c r="D75" s="11">
        <v>1749534</v>
      </c>
      <c r="E75" s="11">
        <v>1795998</v>
      </c>
    </row>
    <row r="76" spans="1:7" ht="16.5" customHeight="1" x14ac:dyDescent="0.3">
      <c r="A76" s="21" t="s">
        <v>46</v>
      </c>
      <c r="B76" s="187" t="s">
        <v>65</v>
      </c>
      <c r="C76" s="14">
        <f>C77</f>
        <v>260528935</v>
      </c>
      <c r="D76" s="14">
        <f>D77</f>
        <v>350826971</v>
      </c>
      <c r="E76" s="14">
        <f>E77</f>
        <v>350370632</v>
      </c>
    </row>
    <row r="77" spans="1:7" x14ac:dyDescent="0.3">
      <c r="A77" s="21" t="s">
        <v>47</v>
      </c>
      <c r="B77" s="187" t="s">
        <v>64</v>
      </c>
      <c r="C77" s="14">
        <v>260528935</v>
      </c>
      <c r="D77" s="11">
        <v>350826971</v>
      </c>
      <c r="E77" s="11">
        <v>350370632</v>
      </c>
    </row>
    <row r="78" spans="1:7" ht="17.25" customHeight="1" x14ac:dyDescent="0.3">
      <c r="A78" s="23" t="s">
        <v>48</v>
      </c>
      <c r="B78" s="191" t="s">
        <v>63</v>
      </c>
      <c r="C78" s="13">
        <f>C79+C81+C83</f>
        <v>64921474</v>
      </c>
      <c r="D78" s="13">
        <f t="shared" ref="D78:E78" si="19">D79+D81+D83</f>
        <v>2040304</v>
      </c>
      <c r="E78" s="13">
        <f t="shared" si="19"/>
        <v>2040304</v>
      </c>
    </row>
    <row r="79" spans="1:7" ht="45.6" x14ac:dyDescent="0.3">
      <c r="A79" s="21" t="s">
        <v>49</v>
      </c>
      <c r="B79" s="187" t="s">
        <v>62</v>
      </c>
      <c r="C79" s="14">
        <f t="shared" ref="C79:E79" si="20">C80</f>
        <v>946624</v>
      </c>
      <c r="D79" s="14">
        <f t="shared" si="20"/>
        <v>946624</v>
      </c>
      <c r="E79" s="14">
        <f t="shared" si="20"/>
        <v>946624</v>
      </c>
    </row>
    <row r="80" spans="1:7" ht="45.6" x14ac:dyDescent="0.3">
      <c r="A80" s="21" t="s">
        <v>50</v>
      </c>
      <c r="B80" s="187" t="s">
        <v>61</v>
      </c>
      <c r="C80" s="14">
        <v>946624</v>
      </c>
      <c r="D80" s="11">
        <v>946624</v>
      </c>
      <c r="E80" s="11">
        <v>946624</v>
      </c>
    </row>
    <row r="81" spans="1:5" ht="102.6" x14ac:dyDescent="0.3">
      <c r="A81" s="21" t="s">
        <v>853</v>
      </c>
      <c r="B81" s="204" t="s">
        <v>854</v>
      </c>
      <c r="C81" s="14">
        <f>C82</f>
        <v>1093680</v>
      </c>
      <c r="D81" s="14">
        <f t="shared" ref="D81:E81" si="21">D82</f>
        <v>1093680</v>
      </c>
      <c r="E81" s="14">
        <f t="shared" si="21"/>
        <v>1093680</v>
      </c>
    </row>
    <row r="82" spans="1:5" ht="102.6" x14ac:dyDescent="0.3">
      <c r="A82" s="21" t="s">
        <v>855</v>
      </c>
      <c r="B82" s="204" t="s">
        <v>856</v>
      </c>
      <c r="C82" s="14">
        <v>1093680</v>
      </c>
      <c r="D82" s="11">
        <v>1093680</v>
      </c>
      <c r="E82" s="11">
        <v>1093680</v>
      </c>
    </row>
    <row r="83" spans="1:5" x14ac:dyDescent="0.3">
      <c r="A83" s="21" t="s">
        <v>857</v>
      </c>
      <c r="B83" s="187" t="s">
        <v>858</v>
      </c>
      <c r="C83" s="14">
        <f>C84</f>
        <v>62881170</v>
      </c>
      <c r="D83" s="14">
        <f t="shared" ref="D83:E83" si="22">D84</f>
        <v>0</v>
      </c>
      <c r="E83" s="14">
        <f t="shared" si="22"/>
        <v>0</v>
      </c>
    </row>
    <row r="84" spans="1:5" ht="22.8" x14ac:dyDescent="0.3">
      <c r="A84" s="21" t="s">
        <v>859</v>
      </c>
      <c r="B84" s="187" t="s">
        <v>860</v>
      </c>
      <c r="C84" s="14">
        <v>62881170</v>
      </c>
      <c r="D84" s="11">
        <v>0</v>
      </c>
      <c r="E84" s="11">
        <v>0</v>
      </c>
    </row>
    <row r="85" spans="1:5" ht="36" x14ac:dyDescent="0.3">
      <c r="A85" s="205" t="s">
        <v>861</v>
      </c>
      <c r="B85" s="206" t="s">
        <v>862</v>
      </c>
      <c r="C85" s="13">
        <f t="shared" ref="C85:E86" si="23">C86</f>
        <v>-14657717.609999999</v>
      </c>
      <c r="D85" s="13">
        <f t="shared" si="23"/>
        <v>0</v>
      </c>
      <c r="E85" s="13">
        <f t="shared" si="23"/>
        <v>0</v>
      </c>
    </row>
    <row r="86" spans="1:5" ht="34.200000000000003" x14ac:dyDescent="0.3">
      <c r="A86" s="15" t="s">
        <v>863</v>
      </c>
      <c r="B86" s="207" t="s">
        <v>864</v>
      </c>
      <c r="C86" s="14">
        <f t="shared" si="23"/>
        <v>-14657717.609999999</v>
      </c>
      <c r="D86" s="14">
        <f t="shared" si="23"/>
        <v>0</v>
      </c>
      <c r="E86" s="14">
        <f t="shared" si="23"/>
        <v>0</v>
      </c>
    </row>
    <row r="87" spans="1:5" ht="34.200000000000003" x14ac:dyDescent="0.3">
      <c r="A87" s="15" t="s">
        <v>865</v>
      </c>
      <c r="B87" s="207" t="s">
        <v>866</v>
      </c>
      <c r="C87" s="14">
        <v>-14657717.609999999</v>
      </c>
      <c r="D87" s="11"/>
      <c r="E87" s="11"/>
    </row>
  </sheetData>
  <mergeCells count="3">
    <mergeCell ref="A7:E7"/>
    <mergeCell ref="A8:E8"/>
    <mergeCell ref="C1:E5"/>
  </mergeCells>
  <pageMargins left="0.70866141732283472" right="0.70866141732283472" top="0.74803149606299213" bottom="0.74803149606299213" header="0.31496062992125984" footer="0.31496062992125984"/>
  <pageSetup paperSize="9" scale="76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21"/>
  <sheetViews>
    <sheetView workbookViewId="0">
      <selection activeCell="K5" sqref="K5"/>
    </sheetView>
  </sheetViews>
  <sheetFormatPr defaultRowHeight="14.4" x14ac:dyDescent="0.3"/>
  <cols>
    <col min="1" max="1" width="32" customWidth="1"/>
    <col min="4" max="4" width="14.5546875" customWidth="1"/>
    <col min="6" max="6" width="15.109375" customWidth="1"/>
    <col min="7" max="7" width="13.5546875" customWidth="1"/>
    <col min="8" max="8" width="17.6640625" customWidth="1"/>
    <col min="9" max="9" width="14.33203125" customWidth="1"/>
  </cols>
  <sheetData>
    <row r="1" spans="1:8" ht="15" customHeight="1" x14ac:dyDescent="0.3">
      <c r="F1" s="238" t="s">
        <v>883</v>
      </c>
      <c r="G1" s="238"/>
      <c r="H1" s="238"/>
    </row>
    <row r="2" spans="1:8" x14ac:dyDescent="0.3">
      <c r="F2" s="238"/>
      <c r="G2" s="238"/>
      <c r="H2" s="238"/>
    </row>
    <row r="3" spans="1:8" x14ac:dyDescent="0.3">
      <c r="F3" s="238"/>
      <c r="G3" s="238"/>
      <c r="H3" s="238"/>
    </row>
    <row r="4" spans="1:8" x14ac:dyDescent="0.3">
      <c r="F4" s="238"/>
      <c r="G4" s="238"/>
      <c r="H4" s="238"/>
    </row>
    <row r="5" spans="1:8" ht="99.75" customHeight="1" x14ac:dyDescent="0.3">
      <c r="F5" s="238"/>
      <c r="G5" s="238"/>
      <c r="H5" s="238"/>
    </row>
    <row r="6" spans="1:8" ht="54" customHeight="1" x14ac:dyDescent="0.3">
      <c r="A6" s="245" t="s">
        <v>627</v>
      </c>
      <c r="B6" s="245"/>
      <c r="C6" s="245"/>
      <c r="D6" s="245"/>
      <c r="E6" s="245"/>
      <c r="F6" s="245"/>
      <c r="G6" s="245"/>
      <c r="H6" s="245"/>
    </row>
    <row r="8" spans="1:8" x14ac:dyDescent="0.3">
      <c r="A8" s="246" t="s">
        <v>0</v>
      </c>
      <c r="B8" s="246" t="s">
        <v>144</v>
      </c>
      <c r="C8" s="246" t="s">
        <v>145</v>
      </c>
      <c r="D8" s="246" t="s">
        <v>146</v>
      </c>
      <c r="E8" s="246" t="s">
        <v>147</v>
      </c>
      <c r="F8" s="244" t="s">
        <v>143</v>
      </c>
      <c r="G8" s="244"/>
      <c r="H8" s="244"/>
    </row>
    <row r="9" spans="1:8" x14ac:dyDescent="0.3">
      <c r="A9" s="247"/>
      <c r="B9" s="247"/>
      <c r="C9" s="247"/>
      <c r="D9" s="247"/>
      <c r="E9" s="247"/>
      <c r="F9" s="143" t="s">
        <v>105</v>
      </c>
      <c r="G9" s="143" t="s">
        <v>106</v>
      </c>
      <c r="H9" s="143" t="s">
        <v>622</v>
      </c>
    </row>
    <row r="10" spans="1:8" x14ac:dyDescent="0.3">
      <c r="A10" s="34"/>
      <c r="B10" s="34"/>
      <c r="C10" s="34"/>
      <c r="D10" s="35"/>
      <c r="E10" s="34"/>
      <c r="F10" s="36"/>
      <c r="G10" s="37"/>
      <c r="H10" s="37"/>
    </row>
    <row r="11" spans="1:8" x14ac:dyDescent="0.3">
      <c r="A11" s="43" t="s">
        <v>148</v>
      </c>
      <c r="B11" s="44">
        <v>0</v>
      </c>
      <c r="C11" s="44">
        <v>0</v>
      </c>
      <c r="D11" s="45" t="s">
        <v>149</v>
      </c>
      <c r="E11" s="46">
        <v>0</v>
      </c>
      <c r="F11" s="47">
        <f>F13+F161+F188+F232+F247+F392+F418+F424+F487+F506+F12</f>
        <v>886468616.63000011</v>
      </c>
      <c r="G11" s="47">
        <f>G13+G161+G188+G232+G247+G392+G418+G424+G487+G506+G12</f>
        <v>804296511</v>
      </c>
      <c r="H11" s="47">
        <f>H13+H161+H188+H232+H247+H392+H418+H424+H487+H506+H12</f>
        <v>697947832</v>
      </c>
    </row>
    <row r="12" spans="1:8" x14ac:dyDescent="0.3">
      <c r="A12" s="43" t="s">
        <v>150</v>
      </c>
      <c r="B12" s="44"/>
      <c r="C12" s="44"/>
      <c r="D12" s="45"/>
      <c r="E12" s="46"/>
      <c r="F12" s="47"/>
      <c r="G12" s="47">
        <v>4809312</v>
      </c>
      <c r="H12" s="47">
        <v>10297287</v>
      </c>
    </row>
    <row r="13" spans="1:8" ht="22.8" x14ac:dyDescent="0.3">
      <c r="A13" s="43" t="s">
        <v>151</v>
      </c>
      <c r="B13" s="48" t="s">
        <v>152</v>
      </c>
      <c r="C13" s="44"/>
      <c r="D13" s="45"/>
      <c r="E13" s="45"/>
      <c r="F13" s="47">
        <f>F14+F19+F29+F77+F97+F102+F72+F92</f>
        <v>166981464.05000001</v>
      </c>
      <c r="G13" s="47">
        <f t="shared" ref="G13:H13" si="0">G14+G19+G29+G77+G97+G102+G72+G92</f>
        <v>62398251</v>
      </c>
      <c r="H13" s="47">
        <f t="shared" si="0"/>
        <v>63030959</v>
      </c>
    </row>
    <row r="14" spans="1:8" ht="45.6" x14ac:dyDescent="0.3">
      <c r="A14" s="43" t="s">
        <v>153</v>
      </c>
      <c r="B14" s="48" t="s">
        <v>152</v>
      </c>
      <c r="C14" s="48" t="s">
        <v>154</v>
      </c>
      <c r="D14" s="45"/>
      <c r="E14" s="45"/>
      <c r="F14" s="163">
        <f>F15</f>
        <v>2146000</v>
      </c>
      <c r="G14" s="163">
        <f t="shared" ref="G14:H17" si="1">G15</f>
        <v>2146000</v>
      </c>
      <c r="H14" s="163">
        <f t="shared" si="1"/>
        <v>2146000</v>
      </c>
    </row>
    <row r="15" spans="1:8" ht="24" x14ac:dyDescent="0.3">
      <c r="A15" s="49" t="s">
        <v>155</v>
      </c>
      <c r="B15" s="50" t="s">
        <v>152</v>
      </c>
      <c r="C15" s="50" t="s">
        <v>154</v>
      </c>
      <c r="D15" s="49" t="s">
        <v>156</v>
      </c>
      <c r="E15" s="49"/>
      <c r="F15" s="76">
        <f>F16</f>
        <v>2146000</v>
      </c>
      <c r="G15" s="76">
        <f t="shared" si="1"/>
        <v>2146000</v>
      </c>
      <c r="H15" s="76">
        <f t="shared" si="1"/>
        <v>2146000</v>
      </c>
    </row>
    <row r="16" spans="1:8" x14ac:dyDescent="0.3">
      <c r="A16" s="49" t="s">
        <v>157</v>
      </c>
      <c r="B16" s="50" t="s">
        <v>152</v>
      </c>
      <c r="C16" s="50" t="s">
        <v>154</v>
      </c>
      <c r="D16" s="49" t="s">
        <v>158</v>
      </c>
      <c r="E16" s="49"/>
      <c r="F16" s="76">
        <f>F17</f>
        <v>2146000</v>
      </c>
      <c r="G16" s="76">
        <f t="shared" si="1"/>
        <v>2146000</v>
      </c>
      <c r="H16" s="76">
        <f t="shared" si="1"/>
        <v>2146000</v>
      </c>
    </row>
    <row r="17" spans="1:8" ht="24" x14ac:dyDescent="0.3">
      <c r="A17" s="52" t="s">
        <v>159</v>
      </c>
      <c r="B17" s="50" t="s">
        <v>152</v>
      </c>
      <c r="C17" s="50" t="s">
        <v>154</v>
      </c>
      <c r="D17" s="53" t="s">
        <v>525</v>
      </c>
      <c r="E17" s="49"/>
      <c r="F17" s="76">
        <f>F18</f>
        <v>2146000</v>
      </c>
      <c r="G17" s="76">
        <f t="shared" si="1"/>
        <v>2146000</v>
      </c>
      <c r="H17" s="76">
        <f t="shared" si="1"/>
        <v>2146000</v>
      </c>
    </row>
    <row r="18" spans="1:8" ht="72" x14ac:dyDescent="0.3">
      <c r="A18" s="49" t="s">
        <v>160</v>
      </c>
      <c r="B18" s="50" t="s">
        <v>152</v>
      </c>
      <c r="C18" s="50" t="s">
        <v>154</v>
      </c>
      <c r="D18" s="53" t="s">
        <v>525</v>
      </c>
      <c r="E18" s="49">
        <v>100</v>
      </c>
      <c r="F18" s="76">
        <v>2146000</v>
      </c>
      <c r="G18" s="71">
        <v>2146000</v>
      </c>
      <c r="H18" s="71">
        <v>2146000</v>
      </c>
    </row>
    <row r="19" spans="1:8" ht="57" x14ac:dyDescent="0.3">
      <c r="A19" s="43" t="s">
        <v>161</v>
      </c>
      <c r="B19" s="48" t="s">
        <v>152</v>
      </c>
      <c r="C19" s="48" t="s">
        <v>162</v>
      </c>
      <c r="D19" s="45"/>
      <c r="E19" s="45"/>
      <c r="F19" s="163">
        <f>F20+F25</f>
        <v>987000</v>
      </c>
      <c r="G19" s="163">
        <f>G20+G25</f>
        <v>937000</v>
      </c>
      <c r="H19" s="163">
        <f>H20+H25</f>
        <v>937000</v>
      </c>
    </row>
    <row r="20" spans="1:8" ht="36" x14ac:dyDescent="0.3">
      <c r="A20" s="49" t="s">
        <v>163</v>
      </c>
      <c r="B20" s="50" t="s">
        <v>152</v>
      </c>
      <c r="C20" s="50" t="s">
        <v>162</v>
      </c>
      <c r="D20" s="54" t="s">
        <v>164</v>
      </c>
      <c r="E20" s="49"/>
      <c r="F20" s="76">
        <f>F21</f>
        <v>100000</v>
      </c>
      <c r="G20" s="76">
        <f>G21</f>
        <v>50000</v>
      </c>
      <c r="H20" s="76">
        <f>H21</f>
        <v>50000</v>
      </c>
    </row>
    <row r="21" spans="1:8" ht="60" x14ac:dyDescent="0.3">
      <c r="A21" s="49" t="s">
        <v>165</v>
      </c>
      <c r="B21" s="50" t="s">
        <v>152</v>
      </c>
      <c r="C21" s="50" t="s">
        <v>162</v>
      </c>
      <c r="D21" s="53" t="s">
        <v>166</v>
      </c>
      <c r="E21" s="49"/>
      <c r="F21" s="76">
        <f>F24</f>
        <v>100000</v>
      </c>
      <c r="G21" s="76">
        <f>G24</f>
        <v>50000</v>
      </c>
      <c r="H21" s="76">
        <f>H24</f>
        <v>50000</v>
      </c>
    </row>
    <row r="22" spans="1:8" ht="72" x14ac:dyDescent="0.3">
      <c r="A22" s="55" t="s">
        <v>167</v>
      </c>
      <c r="B22" s="50" t="s">
        <v>152</v>
      </c>
      <c r="C22" s="50" t="s">
        <v>162</v>
      </c>
      <c r="D22" s="53" t="s">
        <v>168</v>
      </c>
      <c r="E22" s="49"/>
      <c r="F22" s="76">
        <f t="shared" ref="F22:H23" si="2">F23</f>
        <v>100000</v>
      </c>
      <c r="G22" s="76">
        <f t="shared" si="2"/>
        <v>50000</v>
      </c>
      <c r="H22" s="76">
        <f t="shared" si="2"/>
        <v>50000</v>
      </c>
    </row>
    <row r="23" spans="1:8" ht="24" x14ac:dyDescent="0.3">
      <c r="A23" s="49" t="s">
        <v>169</v>
      </c>
      <c r="B23" s="50" t="s">
        <v>152</v>
      </c>
      <c r="C23" s="50" t="s">
        <v>162</v>
      </c>
      <c r="D23" s="53" t="s">
        <v>170</v>
      </c>
      <c r="E23" s="49"/>
      <c r="F23" s="76">
        <f t="shared" si="2"/>
        <v>100000</v>
      </c>
      <c r="G23" s="76">
        <f t="shared" si="2"/>
        <v>50000</v>
      </c>
      <c r="H23" s="76">
        <f t="shared" si="2"/>
        <v>50000</v>
      </c>
    </row>
    <row r="24" spans="1:8" ht="36" x14ac:dyDescent="0.3">
      <c r="A24" s="49" t="s">
        <v>171</v>
      </c>
      <c r="B24" s="50" t="s">
        <v>152</v>
      </c>
      <c r="C24" s="50" t="s">
        <v>162</v>
      </c>
      <c r="D24" s="53" t="s">
        <v>170</v>
      </c>
      <c r="E24" s="49">
        <v>200</v>
      </c>
      <c r="F24" s="76">
        <v>100000</v>
      </c>
      <c r="G24" s="71">
        <v>50000</v>
      </c>
      <c r="H24" s="71">
        <v>50000</v>
      </c>
    </row>
    <row r="25" spans="1:8" ht="36" x14ac:dyDescent="0.3">
      <c r="A25" s="52" t="s">
        <v>172</v>
      </c>
      <c r="B25" s="50" t="s">
        <v>152</v>
      </c>
      <c r="C25" s="50" t="s">
        <v>162</v>
      </c>
      <c r="D25" s="49" t="s">
        <v>173</v>
      </c>
      <c r="E25" s="49"/>
      <c r="F25" s="76">
        <f t="shared" ref="F25:H27" si="3">F26</f>
        <v>887000</v>
      </c>
      <c r="G25" s="76">
        <f t="shared" si="3"/>
        <v>887000</v>
      </c>
      <c r="H25" s="76">
        <f t="shared" si="3"/>
        <v>887000</v>
      </c>
    </row>
    <row r="26" spans="1:8" ht="24" x14ac:dyDescent="0.3">
      <c r="A26" s="52" t="s">
        <v>698</v>
      </c>
      <c r="B26" s="50" t="s">
        <v>152</v>
      </c>
      <c r="C26" s="50" t="s">
        <v>162</v>
      </c>
      <c r="D26" s="49" t="s">
        <v>174</v>
      </c>
      <c r="E26" s="49"/>
      <c r="F26" s="76">
        <f t="shared" si="3"/>
        <v>887000</v>
      </c>
      <c r="G26" s="76">
        <f t="shared" si="3"/>
        <v>887000</v>
      </c>
      <c r="H26" s="76">
        <f t="shared" si="3"/>
        <v>887000</v>
      </c>
    </row>
    <row r="27" spans="1:8" ht="24" x14ac:dyDescent="0.3">
      <c r="A27" s="52" t="s">
        <v>159</v>
      </c>
      <c r="B27" s="50" t="s">
        <v>152</v>
      </c>
      <c r="C27" s="50" t="s">
        <v>162</v>
      </c>
      <c r="D27" s="53" t="s">
        <v>175</v>
      </c>
      <c r="E27" s="49"/>
      <c r="F27" s="76">
        <f t="shared" si="3"/>
        <v>887000</v>
      </c>
      <c r="G27" s="76">
        <f t="shared" si="3"/>
        <v>887000</v>
      </c>
      <c r="H27" s="76">
        <f t="shared" si="3"/>
        <v>887000</v>
      </c>
    </row>
    <row r="28" spans="1:8" ht="72" x14ac:dyDescent="0.3">
      <c r="A28" s="49" t="s">
        <v>160</v>
      </c>
      <c r="B28" s="50" t="s">
        <v>152</v>
      </c>
      <c r="C28" s="50" t="s">
        <v>162</v>
      </c>
      <c r="D28" s="53" t="s">
        <v>175</v>
      </c>
      <c r="E28" s="49">
        <v>100</v>
      </c>
      <c r="F28" s="76">
        <v>887000</v>
      </c>
      <c r="G28" s="71">
        <v>887000</v>
      </c>
      <c r="H28" s="71">
        <v>887000</v>
      </c>
    </row>
    <row r="29" spans="1:8" ht="57" x14ac:dyDescent="0.3">
      <c r="A29" s="43" t="s">
        <v>776</v>
      </c>
      <c r="B29" s="48" t="s">
        <v>152</v>
      </c>
      <c r="C29" s="48" t="s">
        <v>176</v>
      </c>
      <c r="D29" s="45"/>
      <c r="E29" s="45"/>
      <c r="F29" s="163">
        <f>F30+F35+F44+F49+F56+F61+F68</f>
        <v>27451406</v>
      </c>
      <c r="G29" s="163">
        <f>G30+G35+G44+G49+G56+G61+G68</f>
        <v>26578631</v>
      </c>
      <c r="H29" s="163">
        <f>H30+H35+H44+H49+H56+H61+H68</f>
        <v>26628018</v>
      </c>
    </row>
    <row r="30" spans="1:8" ht="48" x14ac:dyDescent="0.3">
      <c r="A30" s="52" t="s">
        <v>177</v>
      </c>
      <c r="B30" s="50" t="s">
        <v>152</v>
      </c>
      <c r="C30" s="50" t="s">
        <v>176</v>
      </c>
      <c r="D30" s="54" t="s">
        <v>178</v>
      </c>
      <c r="E30" s="49"/>
      <c r="F30" s="76">
        <f>F31</f>
        <v>50613</v>
      </c>
      <c r="G30" s="76">
        <f>G31</f>
        <v>151838</v>
      </c>
      <c r="H30" s="76">
        <f>H31</f>
        <v>101225</v>
      </c>
    </row>
    <row r="31" spans="1:8" ht="60" x14ac:dyDescent="0.3">
      <c r="A31" s="52" t="s">
        <v>699</v>
      </c>
      <c r="B31" s="50" t="s">
        <v>152</v>
      </c>
      <c r="C31" s="50" t="s">
        <v>176</v>
      </c>
      <c r="D31" s="54" t="s">
        <v>179</v>
      </c>
      <c r="E31" s="49"/>
      <c r="F31" s="76">
        <f t="shared" ref="F31:H33" si="4">F32</f>
        <v>50613</v>
      </c>
      <c r="G31" s="76">
        <f t="shared" si="4"/>
        <v>151838</v>
      </c>
      <c r="H31" s="76">
        <f t="shared" si="4"/>
        <v>101225</v>
      </c>
    </row>
    <row r="32" spans="1:8" ht="72" x14ac:dyDescent="0.3">
      <c r="A32" s="52" t="s">
        <v>667</v>
      </c>
      <c r="B32" s="50" t="s">
        <v>152</v>
      </c>
      <c r="C32" s="50" t="s">
        <v>176</v>
      </c>
      <c r="D32" s="54" t="s">
        <v>180</v>
      </c>
      <c r="E32" s="49"/>
      <c r="F32" s="76">
        <f>33:33</f>
        <v>50613</v>
      </c>
      <c r="G32" s="76">
        <f>33:33</f>
        <v>151838</v>
      </c>
      <c r="H32" s="76">
        <f>33:33</f>
        <v>101225</v>
      </c>
    </row>
    <row r="33" spans="1:8" ht="72" x14ac:dyDescent="0.3">
      <c r="A33" s="52" t="s">
        <v>181</v>
      </c>
      <c r="B33" s="50" t="s">
        <v>152</v>
      </c>
      <c r="C33" s="50" t="s">
        <v>176</v>
      </c>
      <c r="D33" s="54" t="s">
        <v>614</v>
      </c>
      <c r="E33" s="49"/>
      <c r="F33" s="76">
        <f t="shared" si="4"/>
        <v>50613</v>
      </c>
      <c r="G33" s="76">
        <f t="shared" si="4"/>
        <v>151838</v>
      </c>
      <c r="H33" s="76">
        <f t="shared" si="4"/>
        <v>101225</v>
      </c>
    </row>
    <row r="34" spans="1:8" ht="72" x14ac:dyDescent="0.3">
      <c r="A34" s="52" t="s">
        <v>160</v>
      </c>
      <c r="B34" s="50" t="s">
        <v>152</v>
      </c>
      <c r="C34" s="50" t="s">
        <v>176</v>
      </c>
      <c r="D34" s="54" t="s">
        <v>614</v>
      </c>
      <c r="E34" s="49">
        <v>100</v>
      </c>
      <c r="F34" s="76">
        <v>50613</v>
      </c>
      <c r="G34" s="76">
        <v>151838</v>
      </c>
      <c r="H34" s="76">
        <v>101225</v>
      </c>
    </row>
    <row r="35" spans="1:8" ht="36" x14ac:dyDescent="0.3">
      <c r="A35" s="49" t="s">
        <v>163</v>
      </c>
      <c r="B35" s="50" t="s">
        <v>152</v>
      </c>
      <c r="C35" s="50" t="s">
        <v>176</v>
      </c>
      <c r="D35" s="54" t="s">
        <v>182</v>
      </c>
      <c r="E35" s="49"/>
      <c r="F35" s="76">
        <f>F36</f>
        <v>2074000</v>
      </c>
      <c r="G35" s="76">
        <f>G36</f>
        <v>1100000</v>
      </c>
      <c r="H35" s="76">
        <f>H36</f>
        <v>1200000</v>
      </c>
    </row>
    <row r="36" spans="1:8" ht="60" x14ac:dyDescent="0.3">
      <c r="A36" s="49" t="s">
        <v>165</v>
      </c>
      <c r="B36" s="50" t="s">
        <v>152</v>
      </c>
      <c r="C36" s="50" t="s">
        <v>176</v>
      </c>
      <c r="D36" s="53" t="s">
        <v>166</v>
      </c>
      <c r="E36" s="49"/>
      <c r="F36" s="76">
        <f>F41+F37</f>
        <v>2074000</v>
      </c>
      <c r="G36" s="76">
        <f>G41+G37</f>
        <v>1100000</v>
      </c>
      <c r="H36" s="76">
        <f>H41+H37</f>
        <v>1200000</v>
      </c>
    </row>
    <row r="37" spans="1:8" ht="48" x14ac:dyDescent="0.3">
      <c r="A37" s="49" t="s">
        <v>700</v>
      </c>
      <c r="B37" s="50" t="s">
        <v>152</v>
      </c>
      <c r="C37" s="50" t="s">
        <v>176</v>
      </c>
      <c r="D37" s="53" t="s">
        <v>183</v>
      </c>
      <c r="E37" s="49"/>
      <c r="F37" s="76">
        <f>F38</f>
        <v>100000</v>
      </c>
      <c r="G37" s="76">
        <f>G38</f>
        <v>100000</v>
      </c>
      <c r="H37" s="76">
        <f>H38</f>
        <v>100000</v>
      </c>
    </row>
    <row r="38" spans="1:8" ht="24" x14ac:dyDescent="0.3">
      <c r="A38" s="49" t="s">
        <v>169</v>
      </c>
      <c r="B38" s="50" t="s">
        <v>152</v>
      </c>
      <c r="C38" s="50" t="s">
        <v>176</v>
      </c>
      <c r="D38" s="53" t="s">
        <v>184</v>
      </c>
      <c r="E38" s="49"/>
      <c r="F38" s="76">
        <f>F39+F40</f>
        <v>100000</v>
      </c>
      <c r="G38" s="76">
        <f>G39+G40</f>
        <v>100000</v>
      </c>
      <c r="H38" s="76">
        <f>H39+H40</f>
        <v>100000</v>
      </c>
    </row>
    <row r="39" spans="1:8" ht="72" x14ac:dyDescent="0.3">
      <c r="A39" s="49" t="s">
        <v>160</v>
      </c>
      <c r="B39" s="50" t="s">
        <v>152</v>
      </c>
      <c r="C39" s="50" t="s">
        <v>176</v>
      </c>
      <c r="D39" s="53" t="s">
        <v>184</v>
      </c>
      <c r="E39" s="49">
        <v>100</v>
      </c>
      <c r="F39" s="76">
        <v>50000</v>
      </c>
      <c r="G39" s="71">
        <v>50000</v>
      </c>
      <c r="H39" s="71">
        <v>50000</v>
      </c>
    </row>
    <row r="40" spans="1:8" ht="24" x14ac:dyDescent="0.3">
      <c r="A40" s="49" t="s">
        <v>185</v>
      </c>
      <c r="B40" s="50" t="s">
        <v>152</v>
      </c>
      <c r="C40" s="50" t="s">
        <v>176</v>
      </c>
      <c r="D40" s="53" t="s">
        <v>184</v>
      </c>
      <c r="E40" s="49">
        <v>200</v>
      </c>
      <c r="F40" s="76">
        <v>50000</v>
      </c>
      <c r="G40" s="71">
        <v>50000</v>
      </c>
      <c r="H40" s="71">
        <v>50000</v>
      </c>
    </row>
    <row r="41" spans="1:8" ht="72" x14ac:dyDescent="0.3">
      <c r="A41" s="55" t="s">
        <v>167</v>
      </c>
      <c r="B41" s="50" t="s">
        <v>152</v>
      </c>
      <c r="C41" s="50" t="s">
        <v>176</v>
      </c>
      <c r="D41" s="53" t="s">
        <v>168</v>
      </c>
      <c r="E41" s="49"/>
      <c r="F41" s="76">
        <f t="shared" ref="F41:H42" si="5">F42</f>
        <v>1974000</v>
      </c>
      <c r="G41" s="76">
        <f t="shared" si="5"/>
        <v>1000000</v>
      </c>
      <c r="H41" s="76">
        <f t="shared" si="5"/>
        <v>1100000</v>
      </c>
    </row>
    <row r="42" spans="1:8" ht="24" x14ac:dyDescent="0.3">
      <c r="A42" s="49" t="s">
        <v>169</v>
      </c>
      <c r="B42" s="50" t="s">
        <v>152</v>
      </c>
      <c r="C42" s="50" t="s">
        <v>176</v>
      </c>
      <c r="D42" s="53" t="s">
        <v>170</v>
      </c>
      <c r="E42" s="49"/>
      <c r="F42" s="76">
        <f t="shared" si="5"/>
        <v>1974000</v>
      </c>
      <c r="G42" s="76">
        <f t="shared" si="5"/>
        <v>1000000</v>
      </c>
      <c r="H42" s="76">
        <f t="shared" si="5"/>
        <v>1100000</v>
      </c>
    </row>
    <row r="43" spans="1:8" ht="24" x14ac:dyDescent="0.3">
      <c r="A43" s="49" t="s">
        <v>185</v>
      </c>
      <c r="B43" s="50" t="s">
        <v>152</v>
      </c>
      <c r="C43" s="50" t="s">
        <v>176</v>
      </c>
      <c r="D43" s="53" t="s">
        <v>170</v>
      </c>
      <c r="E43" s="49">
        <v>200</v>
      </c>
      <c r="F43" s="58">
        <v>1974000</v>
      </c>
      <c r="G43" s="71">
        <v>1000000</v>
      </c>
      <c r="H43" s="71">
        <v>1100000</v>
      </c>
    </row>
    <row r="44" spans="1:8" ht="36" x14ac:dyDescent="0.3">
      <c r="A44" s="52" t="s">
        <v>186</v>
      </c>
      <c r="B44" s="50" t="s">
        <v>152</v>
      </c>
      <c r="C44" s="50" t="s">
        <v>176</v>
      </c>
      <c r="D44" s="49" t="s">
        <v>187</v>
      </c>
      <c r="E44" s="49"/>
      <c r="F44" s="76">
        <f>F45</f>
        <v>246211</v>
      </c>
      <c r="G44" s="76">
        <f t="shared" ref="G44:H47" si="6">G45</f>
        <v>246211</v>
      </c>
      <c r="H44" s="76">
        <f t="shared" si="6"/>
        <v>246211</v>
      </c>
    </row>
    <row r="45" spans="1:8" ht="60" x14ac:dyDescent="0.3">
      <c r="A45" s="49" t="s">
        <v>188</v>
      </c>
      <c r="B45" s="50" t="s">
        <v>152</v>
      </c>
      <c r="C45" s="50" t="s">
        <v>176</v>
      </c>
      <c r="D45" s="49" t="s">
        <v>189</v>
      </c>
      <c r="E45" s="49"/>
      <c r="F45" s="76">
        <f>F46</f>
        <v>246211</v>
      </c>
      <c r="G45" s="76">
        <f t="shared" si="6"/>
        <v>246211</v>
      </c>
      <c r="H45" s="76">
        <f t="shared" si="6"/>
        <v>246211</v>
      </c>
    </row>
    <row r="46" spans="1:8" ht="48" x14ac:dyDescent="0.3">
      <c r="A46" s="52" t="s">
        <v>190</v>
      </c>
      <c r="B46" s="50" t="s">
        <v>152</v>
      </c>
      <c r="C46" s="50" t="s">
        <v>176</v>
      </c>
      <c r="D46" s="49" t="s">
        <v>191</v>
      </c>
      <c r="E46" s="49"/>
      <c r="F46" s="76">
        <f>F47</f>
        <v>246211</v>
      </c>
      <c r="G46" s="76">
        <f t="shared" si="6"/>
        <v>246211</v>
      </c>
      <c r="H46" s="76">
        <f t="shared" si="6"/>
        <v>246211</v>
      </c>
    </row>
    <row r="47" spans="1:8" ht="36" x14ac:dyDescent="0.3">
      <c r="A47" s="52" t="s">
        <v>192</v>
      </c>
      <c r="B47" s="50" t="s">
        <v>152</v>
      </c>
      <c r="C47" s="50" t="s">
        <v>176</v>
      </c>
      <c r="D47" s="49" t="s">
        <v>193</v>
      </c>
      <c r="E47" s="49"/>
      <c r="F47" s="76">
        <f>F48</f>
        <v>246211</v>
      </c>
      <c r="G47" s="76">
        <f t="shared" si="6"/>
        <v>246211</v>
      </c>
      <c r="H47" s="76">
        <f t="shared" si="6"/>
        <v>246211</v>
      </c>
    </row>
    <row r="48" spans="1:8" ht="72" x14ac:dyDescent="0.3">
      <c r="A48" s="49" t="s">
        <v>160</v>
      </c>
      <c r="B48" s="50" t="s">
        <v>152</v>
      </c>
      <c r="C48" s="50" t="s">
        <v>176</v>
      </c>
      <c r="D48" s="49" t="s">
        <v>193</v>
      </c>
      <c r="E48" s="49">
        <v>100</v>
      </c>
      <c r="F48" s="58">
        <v>246211</v>
      </c>
      <c r="G48" s="71">
        <v>246211</v>
      </c>
      <c r="H48" s="71">
        <v>246211</v>
      </c>
    </row>
    <row r="49" spans="1:8" ht="36" x14ac:dyDescent="0.3">
      <c r="A49" s="52" t="s">
        <v>678</v>
      </c>
      <c r="B49" s="56" t="s">
        <v>152</v>
      </c>
      <c r="C49" s="56" t="s">
        <v>176</v>
      </c>
      <c r="D49" s="49" t="s">
        <v>195</v>
      </c>
      <c r="E49" s="75"/>
      <c r="F49" s="76">
        <f t="shared" ref="F49:H50" si="7">F50</f>
        <v>946626</v>
      </c>
      <c r="G49" s="76">
        <f t="shared" si="7"/>
        <v>946626</v>
      </c>
      <c r="H49" s="76">
        <f t="shared" si="7"/>
        <v>946626</v>
      </c>
    </row>
    <row r="50" spans="1:8" ht="72" x14ac:dyDescent="0.3">
      <c r="A50" s="49" t="s">
        <v>701</v>
      </c>
      <c r="B50" s="56" t="s">
        <v>152</v>
      </c>
      <c r="C50" s="56" t="s">
        <v>176</v>
      </c>
      <c r="D50" s="49" t="s">
        <v>196</v>
      </c>
      <c r="E50" s="75"/>
      <c r="F50" s="76">
        <f t="shared" si="7"/>
        <v>946626</v>
      </c>
      <c r="G50" s="76">
        <f t="shared" si="7"/>
        <v>946626</v>
      </c>
      <c r="H50" s="76">
        <f t="shared" si="7"/>
        <v>946626</v>
      </c>
    </row>
    <row r="51" spans="1:8" ht="84" x14ac:dyDescent="0.3">
      <c r="A51" s="52" t="s">
        <v>197</v>
      </c>
      <c r="B51" s="56" t="s">
        <v>152</v>
      </c>
      <c r="C51" s="56" t="s">
        <v>176</v>
      </c>
      <c r="D51" s="49" t="s">
        <v>198</v>
      </c>
      <c r="E51" s="75"/>
      <c r="F51" s="76">
        <f>F54+F52</f>
        <v>946626</v>
      </c>
      <c r="G51" s="76">
        <f>G54+G52</f>
        <v>946626</v>
      </c>
      <c r="H51" s="76">
        <f>H54+H52</f>
        <v>946626</v>
      </c>
    </row>
    <row r="52" spans="1:8" ht="60" x14ac:dyDescent="0.3">
      <c r="A52" s="52" t="s">
        <v>199</v>
      </c>
      <c r="B52" s="56" t="s">
        <v>152</v>
      </c>
      <c r="C52" s="56" t="s">
        <v>176</v>
      </c>
      <c r="D52" s="49" t="s">
        <v>200</v>
      </c>
      <c r="E52" s="75"/>
      <c r="F52" s="76">
        <f>F53</f>
        <v>473313</v>
      </c>
      <c r="G52" s="76">
        <f>G53</f>
        <v>473313</v>
      </c>
      <c r="H52" s="76">
        <f>H53</f>
        <v>473313</v>
      </c>
    </row>
    <row r="53" spans="1:8" ht="72" x14ac:dyDescent="0.3">
      <c r="A53" s="52" t="s">
        <v>160</v>
      </c>
      <c r="B53" s="56" t="s">
        <v>152</v>
      </c>
      <c r="C53" s="56" t="s">
        <v>176</v>
      </c>
      <c r="D53" s="49" t="s">
        <v>200</v>
      </c>
      <c r="E53" s="75" t="s">
        <v>201</v>
      </c>
      <c r="F53" s="76">
        <v>473313</v>
      </c>
      <c r="G53" s="76">
        <v>473313</v>
      </c>
      <c r="H53" s="76">
        <v>473313</v>
      </c>
    </row>
    <row r="54" spans="1:8" ht="48" x14ac:dyDescent="0.3">
      <c r="A54" s="52" t="s">
        <v>202</v>
      </c>
      <c r="B54" s="50" t="s">
        <v>152</v>
      </c>
      <c r="C54" s="50" t="s">
        <v>176</v>
      </c>
      <c r="D54" s="53" t="s">
        <v>203</v>
      </c>
      <c r="E54" s="49"/>
      <c r="F54" s="76">
        <f>F55</f>
        <v>473313</v>
      </c>
      <c r="G54" s="76">
        <f>G55</f>
        <v>473313</v>
      </c>
      <c r="H54" s="76">
        <f>H55</f>
        <v>473313</v>
      </c>
    </row>
    <row r="55" spans="1:8" ht="72" x14ac:dyDescent="0.3">
      <c r="A55" s="49" t="s">
        <v>160</v>
      </c>
      <c r="B55" s="50" t="s">
        <v>152</v>
      </c>
      <c r="C55" s="50" t="s">
        <v>176</v>
      </c>
      <c r="D55" s="53" t="s">
        <v>203</v>
      </c>
      <c r="E55" s="49">
        <v>100</v>
      </c>
      <c r="F55" s="76">
        <v>473313</v>
      </c>
      <c r="G55" s="71">
        <v>473313</v>
      </c>
      <c r="H55" s="71">
        <v>473313</v>
      </c>
    </row>
    <row r="56" spans="1:8" ht="36" x14ac:dyDescent="0.3">
      <c r="A56" s="52" t="s">
        <v>204</v>
      </c>
      <c r="B56" s="56" t="s">
        <v>152</v>
      </c>
      <c r="C56" s="56" t="s">
        <v>176</v>
      </c>
      <c r="D56" s="49" t="s">
        <v>205</v>
      </c>
      <c r="E56" s="75"/>
      <c r="F56" s="76">
        <f>F57</f>
        <v>473313</v>
      </c>
      <c r="G56" s="76">
        <f t="shared" ref="G56:H59" si="8">G57</f>
        <v>473313</v>
      </c>
      <c r="H56" s="76">
        <f t="shared" si="8"/>
        <v>473313</v>
      </c>
    </row>
    <row r="57" spans="1:8" ht="48" x14ac:dyDescent="0.3">
      <c r="A57" s="52" t="s">
        <v>206</v>
      </c>
      <c r="B57" s="56" t="s">
        <v>152</v>
      </c>
      <c r="C57" s="56" t="s">
        <v>176</v>
      </c>
      <c r="D57" s="49" t="s">
        <v>207</v>
      </c>
      <c r="E57" s="75"/>
      <c r="F57" s="76">
        <f>F58</f>
        <v>473313</v>
      </c>
      <c r="G57" s="76">
        <f t="shared" si="8"/>
        <v>473313</v>
      </c>
      <c r="H57" s="76">
        <f t="shared" si="8"/>
        <v>473313</v>
      </c>
    </row>
    <row r="58" spans="1:8" ht="48" x14ac:dyDescent="0.3">
      <c r="A58" s="52" t="s">
        <v>208</v>
      </c>
      <c r="B58" s="56" t="s">
        <v>152</v>
      </c>
      <c r="C58" s="56" t="s">
        <v>176</v>
      </c>
      <c r="D58" s="49" t="s">
        <v>679</v>
      </c>
      <c r="E58" s="75"/>
      <c r="F58" s="76">
        <f>F59</f>
        <v>473313</v>
      </c>
      <c r="G58" s="76">
        <f t="shared" si="8"/>
        <v>473313</v>
      </c>
      <c r="H58" s="76">
        <f t="shared" si="8"/>
        <v>473313</v>
      </c>
    </row>
    <row r="59" spans="1:8" ht="48" x14ac:dyDescent="0.3">
      <c r="A59" s="49" t="s">
        <v>209</v>
      </c>
      <c r="B59" s="56" t="s">
        <v>152</v>
      </c>
      <c r="C59" s="56" t="s">
        <v>176</v>
      </c>
      <c r="D59" s="49" t="s">
        <v>680</v>
      </c>
      <c r="E59" s="75"/>
      <c r="F59" s="76">
        <f>F60</f>
        <v>473313</v>
      </c>
      <c r="G59" s="76">
        <f t="shared" si="8"/>
        <v>473313</v>
      </c>
      <c r="H59" s="76">
        <f t="shared" si="8"/>
        <v>473313</v>
      </c>
    </row>
    <row r="60" spans="1:8" ht="72" x14ac:dyDescent="0.3">
      <c r="A60" s="52" t="s">
        <v>160</v>
      </c>
      <c r="B60" s="56" t="s">
        <v>152</v>
      </c>
      <c r="C60" s="56" t="s">
        <v>176</v>
      </c>
      <c r="D60" s="49" t="s">
        <v>680</v>
      </c>
      <c r="E60" s="75" t="s">
        <v>201</v>
      </c>
      <c r="F60" s="76">
        <v>473313</v>
      </c>
      <c r="G60" s="71">
        <v>473313</v>
      </c>
      <c r="H60" s="71">
        <v>473313</v>
      </c>
    </row>
    <row r="61" spans="1:8" ht="24" x14ac:dyDescent="0.3">
      <c r="A61" s="52" t="s">
        <v>210</v>
      </c>
      <c r="B61" s="50" t="s">
        <v>152</v>
      </c>
      <c r="C61" s="50" t="s">
        <v>176</v>
      </c>
      <c r="D61" s="49" t="s">
        <v>211</v>
      </c>
      <c r="E61" s="49"/>
      <c r="F61" s="76">
        <f>F62</f>
        <v>23613312</v>
      </c>
      <c r="G61" s="76">
        <f>G62</f>
        <v>23613312</v>
      </c>
      <c r="H61" s="76">
        <f>H62</f>
        <v>23613312</v>
      </c>
    </row>
    <row r="62" spans="1:8" ht="24" x14ac:dyDescent="0.3">
      <c r="A62" s="52" t="s">
        <v>212</v>
      </c>
      <c r="B62" s="50" t="s">
        <v>152</v>
      </c>
      <c r="C62" s="50" t="s">
        <v>176</v>
      </c>
      <c r="D62" s="49" t="s">
        <v>213</v>
      </c>
      <c r="E62" s="49"/>
      <c r="F62" s="76">
        <f>F63+F66</f>
        <v>23613312</v>
      </c>
      <c r="G62" s="76">
        <f>G63+G66</f>
        <v>23613312</v>
      </c>
      <c r="H62" s="76">
        <f>H63+H66</f>
        <v>23613312</v>
      </c>
    </row>
    <row r="63" spans="1:8" ht="24" x14ac:dyDescent="0.3">
      <c r="A63" s="52" t="s">
        <v>159</v>
      </c>
      <c r="B63" s="50" t="s">
        <v>152</v>
      </c>
      <c r="C63" s="50" t="s">
        <v>176</v>
      </c>
      <c r="D63" s="49" t="s">
        <v>214</v>
      </c>
      <c r="E63" s="49"/>
      <c r="F63" s="76">
        <f>F64+F65</f>
        <v>23140000</v>
      </c>
      <c r="G63" s="76">
        <f>G64+G65</f>
        <v>23140000</v>
      </c>
      <c r="H63" s="76">
        <f>H64+H65</f>
        <v>23140000</v>
      </c>
    </row>
    <row r="64" spans="1:8" ht="72" x14ac:dyDescent="0.3">
      <c r="A64" s="49" t="s">
        <v>160</v>
      </c>
      <c r="B64" s="50" t="s">
        <v>152</v>
      </c>
      <c r="C64" s="50" t="s">
        <v>176</v>
      </c>
      <c r="D64" s="49" t="s">
        <v>214</v>
      </c>
      <c r="E64" s="49">
        <v>100</v>
      </c>
      <c r="F64" s="71">
        <v>23140000</v>
      </c>
      <c r="G64" s="71">
        <v>23140000</v>
      </c>
      <c r="H64" s="71">
        <v>23140000</v>
      </c>
    </row>
    <row r="65" spans="1:8" x14ac:dyDescent="0.3">
      <c r="A65" s="49" t="s">
        <v>215</v>
      </c>
      <c r="B65" s="50" t="s">
        <v>152</v>
      </c>
      <c r="C65" s="50" t="s">
        <v>176</v>
      </c>
      <c r="D65" s="49" t="s">
        <v>216</v>
      </c>
      <c r="E65" s="49">
        <v>800</v>
      </c>
      <c r="F65" s="71"/>
      <c r="G65" s="71"/>
      <c r="H65" s="71"/>
    </row>
    <row r="66" spans="1:8" ht="36" x14ac:dyDescent="0.3">
      <c r="A66" s="52" t="s">
        <v>217</v>
      </c>
      <c r="B66" s="50" t="s">
        <v>152</v>
      </c>
      <c r="C66" s="50" t="s">
        <v>176</v>
      </c>
      <c r="D66" s="49" t="s">
        <v>218</v>
      </c>
      <c r="E66" s="49"/>
      <c r="F66" s="76">
        <f>F67</f>
        <v>473312</v>
      </c>
      <c r="G66" s="76">
        <f>G67</f>
        <v>473312</v>
      </c>
      <c r="H66" s="76">
        <f>H67</f>
        <v>473312</v>
      </c>
    </row>
    <row r="67" spans="1:8" ht="72" x14ac:dyDescent="0.3">
      <c r="A67" s="49" t="s">
        <v>160</v>
      </c>
      <c r="B67" s="50" t="s">
        <v>152</v>
      </c>
      <c r="C67" s="50" t="s">
        <v>176</v>
      </c>
      <c r="D67" s="49" t="s">
        <v>218</v>
      </c>
      <c r="E67" s="49">
        <v>100</v>
      </c>
      <c r="F67" s="76">
        <v>473312</v>
      </c>
      <c r="G67" s="71">
        <v>473312</v>
      </c>
      <c r="H67" s="71">
        <v>473312</v>
      </c>
    </row>
    <row r="68" spans="1:8" ht="24" x14ac:dyDescent="0.3">
      <c r="A68" s="52" t="s">
        <v>219</v>
      </c>
      <c r="B68" s="50" t="s">
        <v>152</v>
      </c>
      <c r="C68" s="50" t="s">
        <v>176</v>
      </c>
      <c r="D68" s="49" t="s">
        <v>220</v>
      </c>
      <c r="E68" s="49"/>
      <c r="F68" s="76">
        <f>F69</f>
        <v>47331</v>
      </c>
      <c r="G68" s="76">
        <f t="shared" ref="G68:H70" si="9">G69</f>
        <v>47331</v>
      </c>
      <c r="H68" s="76">
        <f t="shared" si="9"/>
        <v>47331</v>
      </c>
    </row>
    <row r="69" spans="1:8" ht="24" x14ac:dyDescent="0.3">
      <c r="A69" s="49" t="s">
        <v>298</v>
      </c>
      <c r="B69" s="50" t="s">
        <v>152</v>
      </c>
      <c r="C69" s="50" t="s">
        <v>176</v>
      </c>
      <c r="D69" s="49" t="s">
        <v>299</v>
      </c>
      <c r="E69" s="49"/>
      <c r="F69" s="76">
        <f>F70</f>
        <v>47331</v>
      </c>
      <c r="G69" s="76">
        <f t="shared" si="9"/>
        <v>47331</v>
      </c>
      <c r="H69" s="76">
        <f t="shared" si="9"/>
        <v>47331</v>
      </c>
    </row>
    <row r="70" spans="1:8" ht="60" x14ac:dyDescent="0.3">
      <c r="A70" s="49" t="s">
        <v>221</v>
      </c>
      <c r="B70" s="50" t="s">
        <v>152</v>
      </c>
      <c r="C70" s="50" t="s">
        <v>176</v>
      </c>
      <c r="D70" s="49" t="s">
        <v>702</v>
      </c>
      <c r="E70" s="49"/>
      <c r="F70" s="76">
        <f>F71</f>
        <v>47331</v>
      </c>
      <c r="G70" s="76">
        <f t="shared" si="9"/>
        <v>47331</v>
      </c>
      <c r="H70" s="76">
        <f t="shared" si="9"/>
        <v>47331</v>
      </c>
    </row>
    <row r="71" spans="1:8" ht="72" x14ac:dyDescent="0.3">
      <c r="A71" s="49" t="s">
        <v>160</v>
      </c>
      <c r="B71" s="50" t="s">
        <v>152</v>
      </c>
      <c r="C71" s="50" t="s">
        <v>176</v>
      </c>
      <c r="D71" s="49" t="s">
        <v>702</v>
      </c>
      <c r="E71" s="49">
        <v>100</v>
      </c>
      <c r="F71" s="76">
        <v>47331</v>
      </c>
      <c r="G71" s="71">
        <v>47331</v>
      </c>
      <c r="H71" s="71">
        <v>47331</v>
      </c>
    </row>
    <row r="72" spans="1:8" x14ac:dyDescent="0.3">
      <c r="A72" s="45" t="s">
        <v>222</v>
      </c>
      <c r="B72" s="48" t="s">
        <v>152</v>
      </c>
      <c r="C72" s="48" t="s">
        <v>223</v>
      </c>
      <c r="D72" s="45"/>
      <c r="E72" s="45"/>
      <c r="F72" s="163">
        <f>F73</f>
        <v>2045</v>
      </c>
      <c r="G72" s="163">
        <f>G73</f>
        <v>0</v>
      </c>
      <c r="H72" s="163">
        <f>H73</f>
        <v>0</v>
      </c>
    </row>
    <row r="73" spans="1:8" ht="36" x14ac:dyDescent="0.3">
      <c r="A73" s="49" t="s">
        <v>290</v>
      </c>
      <c r="B73" s="50" t="s">
        <v>152</v>
      </c>
      <c r="C73" s="50" t="s">
        <v>223</v>
      </c>
      <c r="D73" s="49" t="s">
        <v>291</v>
      </c>
      <c r="E73" s="49"/>
      <c r="F73" s="76">
        <f>F75</f>
        <v>2045</v>
      </c>
      <c r="G73" s="76">
        <f>G75</f>
        <v>0</v>
      </c>
      <c r="H73" s="76">
        <f>H75</f>
        <v>0</v>
      </c>
    </row>
    <row r="74" spans="1:8" ht="24" x14ac:dyDescent="0.3">
      <c r="A74" s="49" t="s">
        <v>292</v>
      </c>
      <c r="B74" s="50" t="s">
        <v>152</v>
      </c>
      <c r="C74" s="50" t="s">
        <v>223</v>
      </c>
      <c r="D74" s="49" t="s">
        <v>293</v>
      </c>
      <c r="E74" s="49"/>
      <c r="F74" s="76">
        <f t="shared" ref="F74:H75" si="10">F75</f>
        <v>2045</v>
      </c>
      <c r="G74" s="76">
        <f t="shared" si="10"/>
        <v>0</v>
      </c>
      <c r="H74" s="76">
        <f t="shared" si="10"/>
        <v>0</v>
      </c>
    </row>
    <row r="75" spans="1:8" ht="60" x14ac:dyDescent="0.3">
      <c r="A75" s="49" t="s">
        <v>224</v>
      </c>
      <c r="B75" s="50" t="s">
        <v>152</v>
      </c>
      <c r="C75" s="50" t="s">
        <v>223</v>
      </c>
      <c r="D75" s="57" t="s">
        <v>527</v>
      </c>
      <c r="E75" s="49"/>
      <c r="F75" s="76">
        <f t="shared" si="10"/>
        <v>2045</v>
      </c>
      <c r="G75" s="76">
        <f t="shared" si="10"/>
        <v>0</v>
      </c>
      <c r="H75" s="76">
        <f t="shared" si="10"/>
        <v>0</v>
      </c>
    </row>
    <row r="76" spans="1:8" ht="24" x14ac:dyDescent="0.3">
      <c r="A76" s="49" t="s">
        <v>185</v>
      </c>
      <c r="B76" s="50" t="s">
        <v>152</v>
      </c>
      <c r="C76" s="50" t="s">
        <v>223</v>
      </c>
      <c r="D76" s="57" t="s">
        <v>527</v>
      </c>
      <c r="E76" s="49">
        <v>200</v>
      </c>
      <c r="F76" s="76">
        <v>2045</v>
      </c>
      <c r="G76" s="71"/>
      <c r="H76" s="71"/>
    </row>
    <row r="77" spans="1:8" ht="45.6" x14ac:dyDescent="0.3">
      <c r="A77" s="43" t="s">
        <v>225</v>
      </c>
      <c r="B77" s="48" t="s">
        <v>152</v>
      </c>
      <c r="C77" s="48" t="s">
        <v>226</v>
      </c>
      <c r="D77" s="45"/>
      <c r="E77" s="45"/>
      <c r="F77" s="163">
        <f>F78+F85</f>
        <v>4262778</v>
      </c>
      <c r="G77" s="163">
        <f>G78+G85</f>
        <v>4262778</v>
      </c>
      <c r="H77" s="163">
        <f>H78+H85</f>
        <v>4262778</v>
      </c>
    </row>
    <row r="78" spans="1:8" ht="96" x14ac:dyDescent="0.3">
      <c r="A78" s="49" t="s">
        <v>763</v>
      </c>
      <c r="B78" s="50" t="s">
        <v>152</v>
      </c>
      <c r="C78" s="50" t="s">
        <v>226</v>
      </c>
      <c r="D78" s="49" t="s">
        <v>227</v>
      </c>
      <c r="E78" s="49"/>
      <c r="F78" s="76">
        <f>F79</f>
        <v>3179466</v>
      </c>
      <c r="G78" s="76">
        <f t="shared" ref="G78:H81" si="11">G79</f>
        <v>3179466</v>
      </c>
      <c r="H78" s="76">
        <f t="shared" si="11"/>
        <v>3179466</v>
      </c>
    </row>
    <row r="79" spans="1:8" ht="114.75" customHeight="1" x14ac:dyDescent="0.3">
      <c r="A79" s="49" t="s">
        <v>738</v>
      </c>
      <c r="B79" s="50" t="s">
        <v>152</v>
      </c>
      <c r="C79" s="50" t="s">
        <v>226</v>
      </c>
      <c r="D79" s="49" t="s">
        <v>228</v>
      </c>
      <c r="E79" s="49"/>
      <c r="F79" s="76">
        <f>F80</f>
        <v>3179466</v>
      </c>
      <c r="G79" s="76">
        <f t="shared" si="11"/>
        <v>3179466</v>
      </c>
      <c r="H79" s="76">
        <f t="shared" si="11"/>
        <v>3179466</v>
      </c>
    </row>
    <row r="80" spans="1:8" ht="48" x14ac:dyDescent="0.3">
      <c r="A80" s="52" t="s">
        <v>229</v>
      </c>
      <c r="B80" s="50" t="s">
        <v>152</v>
      </c>
      <c r="C80" s="50" t="s">
        <v>226</v>
      </c>
      <c r="D80" s="49" t="s">
        <v>230</v>
      </c>
      <c r="E80" s="49"/>
      <c r="F80" s="76">
        <f>F81+F83</f>
        <v>3179466</v>
      </c>
      <c r="G80" s="76">
        <f t="shared" ref="G80:H80" si="12">G81+G83</f>
        <v>3179466</v>
      </c>
      <c r="H80" s="76">
        <f t="shared" si="12"/>
        <v>3179466</v>
      </c>
    </row>
    <row r="81" spans="1:8" ht="24" x14ac:dyDescent="0.3">
      <c r="A81" s="52" t="s">
        <v>159</v>
      </c>
      <c r="B81" s="50" t="s">
        <v>152</v>
      </c>
      <c r="C81" s="50" t="s">
        <v>226</v>
      </c>
      <c r="D81" s="49" t="s">
        <v>231</v>
      </c>
      <c r="E81" s="49"/>
      <c r="F81" s="76">
        <f>F82</f>
        <v>3170000</v>
      </c>
      <c r="G81" s="76">
        <f t="shared" si="11"/>
        <v>3170000</v>
      </c>
      <c r="H81" s="76">
        <f t="shared" si="11"/>
        <v>3170000</v>
      </c>
    </row>
    <row r="82" spans="1:8" ht="71.25" customHeight="1" x14ac:dyDescent="0.3">
      <c r="A82" s="52" t="s">
        <v>160</v>
      </c>
      <c r="B82" s="50" t="s">
        <v>152</v>
      </c>
      <c r="C82" s="50" t="s">
        <v>226</v>
      </c>
      <c r="D82" s="49" t="s">
        <v>231</v>
      </c>
      <c r="E82" s="49">
        <v>100</v>
      </c>
      <c r="F82" s="58">
        <v>3170000</v>
      </c>
      <c r="G82" s="58">
        <v>3170000</v>
      </c>
      <c r="H82" s="58">
        <v>3170000</v>
      </c>
    </row>
    <row r="83" spans="1:8" ht="71.25" customHeight="1" x14ac:dyDescent="0.3">
      <c r="A83" s="83" t="s">
        <v>653</v>
      </c>
      <c r="B83" s="50" t="s">
        <v>152</v>
      </c>
      <c r="C83" s="50" t="s">
        <v>226</v>
      </c>
      <c r="D83" s="49" t="s">
        <v>652</v>
      </c>
      <c r="E83" s="49"/>
      <c r="F83" s="58">
        <f>F84</f>
        <v>9466</v>
      </c>
      <c r="G83" s="58">
        <f t="shared" ref="G83:H83" si="13">G84</f>
        <v>9466</v>
      </c>
      <c r="H83" s="58">
        <f t="shared" si="13"/>
        <v>9466</v>
      </c>
    </row>
    <row r="84" spans="1:8" ht="71.25" customHeight="1" x14ac:dyDescent="0.3">
      <c r="A84" s="52" t="s">
        <v>160</v>
      </c>
      <c r="B84" s="50" t="s">
        <v>251</v>
      </c>
      <c r="C84" s="50" t="s">
        <v>226</v>
      </c>
      <c r="D84" s="49" t="s">
        <v>652</v>
      </c>
      <c r="E84" s="49">
        <v>100</v>
      </c>
      <c r="F84" s="58">
        <v>9466</v>
      </c>
      <c r="G84" s="58">
        <v>9466</v>
      </c>
      <c r="H84" s="58">
        <v>9466</v>
      </c>
    </row>
    <row r="85" spans="1:8" ht="36" x14ac:dyDescent="0.3">
      <c r="A85" s="59" t="s">
        <v>232</v>
      </c>
      <c r="B85" s="50" t="s">
        <v>152</v>
      </c>
      <c r="C85" s="50" t="s">
        <v>226</v>
      </c>
      <c r="D85" s="49" t="s">
        <v>233</v>
      </c>
      <c r="E85" s="49"/>
      <c r="F85" s="58">
        <f>F86+F89</f>
        <v>1083312</v>
      </c>
      <c r="G85" s="58">
        <f>G86+G89</f>
        <v>1083312</v>
      </c>
      <c r="H85" s="58">
        <f>H86+H89</f>
        <v>1083312</v>
      </c>
    </row>
    <row r="86" spans="1:8" ht="24" x14ac:dyDescent="0.3">
      <c r="A86" s="59" t="s">
        <v>234</v>
      </c>
      <c r="B86" s="50" t="s">
        <v>152</v>
      </c>
      <c r="C86" s="50" t="s">
        <v>226</v>
      </c>
      <c r="D86" s="49" t="s">
        <v>235</v>
      </c>
      <c r="E86" s="49"/>
      <c r="F86" s="58">
        <f t="shared" ref="F86:H87" si="14">F87</f>
        <v>610000</v>
      </c>
      <c r="G86" s="58">
        <f t="shared" si="14"/>
        <v>610000</v>
      </c>
      <c r="H86" s="58">
        <f t="shared" si="14"/>
        <v>610000</v>
      </c>
    </row>
    <row r="87" spans="1:8" ht="24" x14ac:dyDescent="0.3">
      <c r="A87" s="59" t="s">
        <v>159</v>
      </c>
      <c r="B87" s="50" t="s">
        <v>152</v>
      </c>
      <c r="C87" s="50" t="s">
        <v>226</v>
      </c>
      <c r="D87" s="49" t="s">
        <v>236</v>
      </c>
      <c r="E87" s="49"/>
      <c r="F87" s="58">
        <f t="shared" si="14"/>
        <v>610000</v>
      </c>
      <c r="G87" s="58">
        <f t="shared" si="14"/>
        <v>610000</v>
      </c>
      <c r="H87" s="58">
        <f t="shared" si="14"/>
        <v>610000</v>
      </c>
    </row>
    <row r="88" spans="1:8" ht="72" x14ac:dyDescent="0.3">
      <c r="A88" s="59" t="s">
        <v>160</v>
      </c>
      <c r="B88" s="50" t="s">
        <v>152</v>
      </c>
      <c r="C88" s="50" t="s">
        <v>226</v>
      </c>
      <c r="D88" s="49" t="s">
        <v>236</v>
      </c>
      <c r="E88" s="49">
        <v>100</v>
      </c>
      <c r="F88" s="58">
        <v>610000</v>
      </c>
      <c r="G88" s="71">
        <v>610000</v>
      </c>
      <c r="H88" s="71">
        <v>610000</v>
      </c>
    </row>
    <row r="89" spans="1:8" ht="24" x14ac:dyDescent="0.3">
      <c r="A89" s="59" t="s">
        <v>237</v>
      </c>
      <c r="B89" s="50" t="s">
        <v>152</v>
      </c>
      <c r="C89" s="50" t="s">
        <v>226</v>
      </c>
      <c r="D89" s="49" t="s">
        <v>238</v>
      </c>
      <c r="E89" s="49"/>
      <c r="F89" s="58">
        <f t="shared" ref="F89:H90" si="15">F90</f>
        <v>473312</v>
      </c>
      <c r="G89" s="58">
        <f t="shared" si="15"/>
        <v>473312</v>
      </c>
      <c r="H89" s="58">
        <f t="shared" si="15"/>
        <v>473312</v>
      </c>
    </row>
    <row r="90" spans="1:8" ht="36" x14ac:dyDescent="0.3">
      <c r="A90" s="59" t="s">
        <v>239</v>
      </c>
      <c r="B90" s="50" t="s">
        <v>152</v>
      </c>
      <c r="C90" s="50" t="s">
        <v>226</v>
      </c>
      <c r="D90" s="49" t="s">
        <v>240</v>
      </c>
      <c r="E90" s="49"/>
      <c r="F90" s="58">
        <f t="shared" si="15"/>
        <v>473312</v>
      </c>
      <c r="G90" s="58">
        <f t="shared" si="15"/>
        <v>473312</v>
      </c>
      <c r="H90" s="58">
        <f t="shared" si="15"/>
        <v>473312</v>
      </c>
    </row>
    <row r="91" spans="1:8" ht="72" x14ac:dyDescent="0.3">
      <c r="A91" s="59" t="s">
        <v>160</v>
      </c>
      <c r="B91" s="50" t="s">
        <v>152</v>
      </c>
      <c r="C91" s="50" t="s">
        <v>226</v>
      </c>
      <c r="D91" s="49" t="s">
        <v>240</v>
      </c>
      <c r="E91" s="49" t="s">
        <v>201</v>
      </c>
      <c r="F91" s="58">
        <v>473312</v>
      </c>
      <c r="G91" s="71">
        <v>473312</v>
      </c>
      <c r="H91" s="71">
        <v>473312</v>
      </c>
    </row>
    <row r="92" spans="1:8" ht="22.8" x14ac:dyDescent="0.3">
      <c r="A92" s="223" t="s">
        <v>825</v>
      </c>
      <c r="B92" s="48" t="s">
        <v>152</v>
      </c>
      <c r="C92" s="48" t="s">
        <v>369</v>
      </c>
      <c r="D92" s="49"/>
      <c r="E92" s="49"/>
      <c r="F92" s="165">
        <f>F93</f>
        <v>1500000</v>
      </c>
      <c r="G92" s="165">
        <f t="shared" ref="G92:H95" si="16">G93</f>
        <v>0</v>
      </c>
      <c r="H92" s="165">
        <f t="shared" si="16"/>
        <v>0</v>
      </c>
    </row>
    <row r="93" spans="1:8" ht="24" x14ac:dyDescent="0.3">
      <c r="A93" s="224" t="s">
        <v>828</v>
      </c>
      <c r="B93" s="50" t="s">
        <v>152</v>
      </c>
      <c r="C93" s="50" t="s">
        <v>369</v>
      </c>
      <c r="D93" s="49" t="s">
        <v>220</v>
      </c>
      <c r="E93" s="49"/>
      <c r="F93" s="58">
        <f>F94</f>
        <v>1500000</v>
      </c>
      <c r="G93" s="58">
        <f t="shared" si="16"/>
        <v>0</v>
      </c>
      <c r="H93" s="58">
        <f t="shared" si="16"/>
        <v>0</v>
      </c>
    </row>
    <row r="94" spans="1:8" ht="24" x14ac:dyDescent="0.3">
      <c r="A94" s="225" t="s">
        <v>829</v>
      </c>
      <c r="B94" s="50" t="s">
        <v>152</v>
      </c>
      <c r="C94" s="50" t="s">
        <v>369</v>
      </c>
      <c r="D94" s="49" t="s">
        <v>826</v>
      </c>
      <c r="E94" s="49"/>
      <c r="F94" s="58">
        <f>F95</f>
        <v>1500000</v>
      </c>
      <c r="G94" s="58">
        <f t="shared" si="16"/>
        <v>0</v>
      </c>
      <c r="H94" s="58">
        <f t="shared" si="16"/>
        <v>0</v>
      </c>
    </row>
    <row r="95" spans="1:8" x14ac:dyDescent="0.3">
      <c r="A95" s="226" t="s">
        <v>830</v>
      </c>
      <c r="B95" s="50" t="s">
        <v>152</v>
      </c>
      <c r="C95" s="50" t="s">
        <v>369</v>
      </c>
      <c r="D95" s="49" t="s">
        <v>827</v>
      </c>
      <c r="E95" s="49"/>
      <c r="F95" s="58">
        <f>F96</f>
        <v>1500000</v>
      </c>
      <c r="G95" s="58">
        <f t="shared" si="16"/>
        <v>0</v>
      </c>
      <c r="H95" s="58">
        <f t="shared" si="16"/>
        <v>0</v>
      </c>
    </row>
    <row r="96" spans="1:8" x14ac:dyDescent="0.3">
      <c r="A96" s="224" t="s">
        <v>215</v>
      </c>
      <c r="B96" s="50" t="s">
        <v>152</v>
      </c>
      <c r="C96" s="50" t="s">
        <v>369</v>
      </c>
      <c r="D96" s="49" t="s">
        <v>827</v>
      </c>
      <c r="E96" s="49">
        <v>800</v>
      </c>
      <c r="F96" s="58">
        <v>1500000</v>
      </c>
      <c r="G96" s="58">
        <v>0</v>
      </c>
      <c r="H96" s="58">
        <v>0</v>
      </c>
    </row>
    <row r="97" spans="1:8" x14ac:dyDescent="0.3">
      <c r="A97" s="60" t="s">
        <v>241</v>
      </c>
      <c r="B97" s="48" t="s">
        <v>152</v>
      </c>
      <c r="C97" s="48" t="s">
        <v>242</v>
      </c>
      <c r="D97" s="45"/>
      <c r="E97" s="45"/>
      <c r="F97" s="165">
        <f t="shared" ref="F97:H99" si="17">F98</f>
        <v>2700000</v>
      </c>
      <c r="G97" s="165">
        <f>G98</f>
        <v>200000</v>
      </c>
      <c r="H97" s="165">
        <f>H98</f>
        <v>200000</v>
      </c>
    </row>
    <row r="98" spans="1:8" ht="24" x14ac:dyDescent="0.3">
      <c r="A98" s="52" t="s">
        <v>243</v>
      </c>
      <c r="B98" s="50" t="s">
        <v>152</v>
      </c>
      <c r="C98" s="61">
        <v>11</v>
      </c>
      <c r="D98" s="49" t="s">
        <v>244</v>
      </c>
      <c r="E98" s="49"/>
      <c r="F98" s="76">
        <f t="shared" si="17"/>
        <v>2700000</v>
      </c>
      <c r="G98" s="76">
        <f t="shared" si="17"/>
        <v>200000</v>
      </c>
      <c r="H98" s="76">
        <f t="shared" si="17"/>
        <v>200000</v>
      </c>
    </row>
    <row r="99" spans="1:8" x14ac:dyDescent="0.3">
      <c r="A99" s="52" t="s">
        <v>245</v>
      </c>
      <c r="B99" s="50" t="s">
        <v>152</v>
      </c>
      <c r="C99" s="61">
        <v>11</v>
      </c>
      <c r="D99" s="49" t="s">
        <v>246</v>
      </c>
      <c r="E99" s="49"/>
      <c r="F99" s="76">
        <f>F100</f>
        <v>2700000</v>
      </c>
      <c r="G99" s="76">
        <f t="shared" si="17"/>
        <v>200000</v>
      </c>
      <c r="H99" s="76">
        <f t="shared" si="17"/>
        <v>200000</v>
      </c>
    </row>
    <row r="100" spans="1:8" x14ac:dyDescent="0.3">
      <c r="A100" s="62" t="s">
        <v>247</v>
      </c>
      <c r="B100" s="50" t="s">
        <v>152</v>
      </c>
      <c r="C100" s="61">
        <v>11</v>
      </c>
      <c r="D100" s="49" t="s">
        <v>248</v>
      </c>
      <c r="E100" s="49"/>
      <c r="F100" s="76">
        <f>F101</f>
        <v>2700000</v>
      </c>
      <c r="G100" s="76">
        <f>G101</f>
        <v>200000</v>
      </c>
      <c r="H100" s="76">
        <f>H101</f>
        <v>200000</v>
      </c>
    </row>
    <row r="101" spans="1:8" x14ac:dyDescent="0.3">
      <c r="A101" s="52" t="s">
        <v>215</v>
      </c>
      <c r="B101" s="50" t="s">
        <v>152</v>
      </c>
      <c r="C101" s="61">
        <v>11</v>
      </c>
      <c r="D101" s="49" t="s">
        <v>248</v>
      </c>
      <c r="E101" s="49">
        <v>800</v>
      </c>
      <c r="F101" s="76">
        <v>2700000</v>
      </c>
      <c r="G101" s="71">
        <v>200000</v>
      </c>
      <c r="H101" s="71">
        <v>200000</v>
      </c>
    </row>
    <row r="102" spans="1:8" x14ac:dyDescent="0.3">
      <c r="A102" s="43" t="s">
        <v>249</v>
      </c>
      <c r="B102" s="48" t="s">
        <v>152</v>
      </c>
      <c r="C102" s="44">
        <v>13</v>
      </c>
      <c r="D102" s="45"/>
      <c r="E102" s="45"/>
      <c r="F102" s="163">
        <f>F108+F119+F124+F143+F148+F129+F103+F114+F136+F157</f>
        <v>127932235.05</v>
      </c>
      <c r="G102" s="163">
        <f t="shared" ref="G102:H102" si="18">G108+G119+G124+G143+G148+G129+G103+G114+G136+G157</f>
        <v>28273842</v>
      </c>
      <c r="H102" s="163">
        <f t="shared" si="18"/>
        <v>28857163</v>
      </c>
    </row>
    <row r="103" spans="1:8" ht="36" x14ac:dyDescent="0.3">
      <c r="A103" s="52" t="s">
        <v>250</v>
      </c>
      <c r="B103" s="50" t="s">
        <v>251</v>
      </c>
      <c r="C103" s="61">
        <v>13</v>
      </c>
      <c r="D103" s="49" t="s">
        <v>252</v>
      </c>
      <c r="E103" s="49"/>
      <c r="F103" s="76">
        <f>F104</f>
        <v>226796</v>
      </c>
      <c r="G103" s="76">
        <f t="shared" ref="G103:H106" si="19">G104</f>
        <v>226796</v>
      </c>
      <c r="H103" s="76">
        <f t="shared" si="19"/>
        <v>226796</v>
      </c>
    </row>
    <row r="104" spans="1:8" ht="60" x14ac:dyDescent="0.3">
      <c r="A104" s="52" t="s">
        <v>253</v>
      </c>
      <c r="B104" s="50" t="s">
        <v>152</v>
      </c>
      <c r="C104" s="61">
        <v>13</v>
      </c>
      <c r="D104" s="49" t="s">
        <v>254</v>
      </c>
      <c r="E104" s="49"/>
      <c r="F104" s="76">
        <f>F105</f>
        <v>226796</v>
      </c>
      <c r="G104" s="76">
        <f t="shared" si="19"/>
        <v>226796</v>
      </c>
      <c r="H104" s="76">
        <f t="shared" si="19"/>
        <v>226796</v>
      </c>
    </row>
    <row r="105" spans="1:8" ht="60" x14ac:dyDescent="0.3">
      <c r="A105" s="52" t="s">
        <v>255</v>
      </c>
      <c r="B105" s="50" t="s">
        <v>152</v>
      </c>
      <c r="C105" s="61">
        <v>13</v>
      </c>
      <c r="D105" s="49" t="s">
        <v>256</v>
      </c>
      <c r="E105" s="49"/>
      <c r="F105" s="76">
        <f>F106</f>
        <v>226796</v>
      </c>
      <c r="G105" s="76">
        <f t="shared" si="19"/>
        <v>226796</v>
      </c>
      <c r="H105" s="76">
        <f t="shared" si="19"/>
        <v>226796</v>
      </c>
    </row>
    <row r="106" spans="1:8" ht="48" x14ac:dyDescent="0.3">
      <c r="A106" s="52" t="s">
        <v>257</v>
      </c>
      <c r="B106" s="50" t="s">
        <v>152</v>
      </c>
      <c r="C106" s="61">
        <v>13</v>
      </c>
      <c r="D106" s="49" t="s">
        <v>258</v>
      </c>
      <c r="E106" s="49"/>
      <c r="F106" s="76">
        <f>F107</f>
        <v>226796</v>
      </c>
      <c r="G106" s="76">
        <f t="shared" si="19"/>
        <v>226796</v>
      </c>
      <c r="H106" s="76">
        <f t="shared" si="19"/>
        <v>226796</v>
      </c>
    </row>
    <row r="107" spans="1:8" ht="72" x14ac:dyDescent="0.3">
      <c r="A107" s="52" t="s">
        <v>160</v>
      </c>
      <c r="B107" s="50" t="s">
        <v>152</v>
      </c>
      <c r="C107" s="61">
        <v>13</v>
      </c>
      <c r="D107" s="49" t="s">
        <v>258</v>
      </c>
      <c r="E107" s="49">
        <v>100</v>
      </c>
      <c r="F107" s="76">
        <v>226796</v>
      </c>
      <c r="G107" s="76">
        <v>226796</v>
      </c>
      <c r="H107" s="76">
        <v>226796</v>
      </c>
    </row>
    <row r="108" spans="1:8" ht="56.25" customHeight="1" x14ac:dyDescent="0.3">
      <c r="A108" s="52" t="s">
        <v>259</v>
      </c>
      <c r="B108" s="50" t="s">
        <v>152</v>
      </c>
      <c r="C108" s="61">
        <v>13</v>
      </c>
      <c r="D108" s="54" t="s">
        <v>260</v>
      </c>
      <c r="E108" s="49"/>
      <c r="F108" s="76">
        <f t="shared" ref="F108:H109" si="20">F109</f>
        <v>674000</v>
      </c>
      <c r="G108" s="76">
        <f t="shared" si="20"/>
        <v>350000</v>
      </c>
      <c r="H108" s="76">
        <f t="shared" si="20"/>
        <v>350000</v>
      </c>
    </row>
    <row r="109" spans="1:8" ht="81" customHeight="1" x14ac:dyDescent="0.3">
      <c r="A109" s="52" t="s">
        <v>261</v>
      </c>
      <c r="B109" s="50" t="s">
        <v>152</v>
      </c>
      <c r="C109" s="61">
        <v>13</v>
      </c>
      <c r="D109" s="49" t="s">
        <v>262</v>
      </c>
      <c r="E109" s="49"/>
      <c r="F109" s="76">
        <f t="shared" si="20"/>
        <v>674000</v>
      </c>
      <c r="G109" s="76">
        <f t="shared" si="20"/>
        <v>350000</v>
      </c>
      <c r="H109" s="76">
        <f t="shared" si="20"/>
        <v>350000</v>
      </c>
    </row>
    <row r="110" spans="1:8" ht="36" x14ac:dyDescent="0.3">
      <c r="A110" s="55" t="s">
        <v>263</v>
      </c>
      <c r="B110" s="50" t="s">
        <v>152</v>
      </c>
      <c r="C110" s="61">
        <v>13</v>
      </c>
      <c r="D110" s="49" t="s">
        <v>264</v>
      </c>
      <c r="E110" s="49"/>
      <c r="F110" s="76">
        <f>F111</f>
        <v>674000</v>
      </c>
      <c r="G110" s="76">
        <f>G111</f>
        <v>350000</v>
      </c>
      <c r="H110" s="76">
        <f>H111</f>
        <v>350000</v>
      </c>
    </row>
    <row r="111" spans="1:8" ht="24" x14ac:dyDescent="0.3">
      <c r="A111" s="49" t="s">
        <v>265</v>
      </c>
      <c r="B111" s="50" t="s">
        <v>152</v>
      </c>
      <c r="C111" s="61">
        <v>13</v>
      </c>
      <c r="D111" s="49" t="s">
        <v>266</v>
      </c>
      <c r="E111" s="49"/>
      <c r="F111" s="76">
        <f>F112+F113</f>
        <v>674000</v>
      </c>
      <c r="G111" s="76">
        <f>G112+G113</f>
        <v>350000</v>
      </c>
      <c r="H111" s="76">
        <f>H112+H113</f>
        <v>350000</v>
      </c>
    </row>
    <row r="112" spans="1:8" ht="36" x14ac:dyDescent="0.3">
      <c r="A112" s="49" t="s">
        <v>171</v>
      </c>
      <c r="B112" s="50" t="s">
        <v>152</v>
      </c>
      <c r="C112" s="61">
        <v>13</v>
      </c>
      <c r="D112" s="49" t="s">
        <v>266</v>
      </c>
      <c r="E112" s="49">
        <v>200</v>
      </c>
      <c r="F112" s="76">
        <v>600000</v>
      </c>
      <c r="G112" s="71">
        <v>300000</v>
      </c>
      <c r="H112" s="71">
        <v>300000</v>
      </c>
    </row>
    <row r="113" spans="1:8" x14ac:dyDescent="0.3">
      <c r="A113" s="52" t="s">
        <v>215</v>
      </c>
      <c r="B113" s="50" t="s">
        <v>152</v>
      </c>
      <c r="C113" s="61">
        <v>13</v>
      </c>
      <c r="D113" s="49" t="s">
        <v>266</v>
      </c>
      <c r="E113" s="49">
        <v>800</v>
      </c>
      <c r="F113" s="58">
        <v>74000</v>
      </c>
      <c r="G113" s="71">
        <v>50000</v>
      </c>
      <c r="H113" s="71">
        <v>50000</v>
      </c>
    </row>
    <row r="114" spans="1:8" ht="36" x14ac:dyDescent="0.3">
      <c r="A114" s="52" t="s">
        <v>267</v>
      </c>
      <c r="B114" s="50" t="s">
        <v>152</v>
      </c>
      <c r="C114" s="61">
        <v>13</v>
      </c>
      <c r="D114" s="49" t="s">
        <v>268</v>
      </c>
      <c r="E114" s="49"/>
      <c r="F114" s="58">
        <f>F115</f>
        <v>484800.58</v>
      </c>
      <c r="G114" s="58">
        <f t="shared" ref="G114:H117" si="21">G115</f>
        <v>163000</v>
      </c>
      <c r="H114" s="58">
        <f t="shared" si="21"/>
        <v>163000</v>
      </c>
    </row>
    <row r="115" spans="1:8" ht="60" x14ac:dyDescent="0.3">
      <c r="A115" s="52" t="s">
        <v>269</v>
      </c>
      <c r="B115" s="50" t="s">
        <v>152</v>
      </c>
      <c r="C115" s="61">
        <v>13</v>
      </c>
      <c r="D115" s="49" t="s">
        <v>270</v>
      </c>
      <c r="E115" s="49"/>
      <c r="F115" s="58">
        <f>F116</f>
        <v>484800.58</v>
      </c>
      <c r="G115" s="58">
        <f t="shared" si="21"/>
        <v>163000</v>
      </c>
      <c r="H115" s="58">
        <f t="shared" si="21"/>
        <v>163000</v>
      </c>
    </row>
    <row r="116" spans="1:8" ht="36" x14ac:dyDescent="0.3">
      <c r="A116" s="52" t="s">
        <v>271</v>
      </c>
      <c r="B116" s="50" t="s">
        <v>152</v>
      </c>
      <c r="C116" s="61">
        <v>13</v>
      </c>
      <c r="D116" s="49" t="s">
        <v>272</v>
      </c>
      <c r="E116" s="49"/>
      <c r="F116" s="58">
        <f>F117</f>
        <v>484800.58</v>
      </c>
      <c r="G116" s="58">
        <f t="shared" si="21"/>
        <v>163000</v>
      </c>
      <c r="H116" s="58">
        <f t="shared" si="21"/>
        <v>163000</v>
      </c>
    </row>
    <row r="117" spans="1:8" ht="24" x14ac:dyDescent="0.3">
      <c r="A117" s="52" t="s">
        <v>273</v>
      </c>
      <c r="B117" s="50" t="s">
        <v>152</v>
      </c>
      <c r="C117" s="61">
        <v>13</v>
      </c>
      <c r="D117" s="49" t="s">
        <v>274</v>
      </c>
      <c r="E117" s="49"/>
      <c r="F117" s="58">
        <f>F118</f>
        <v>484800.58</v>
      </c>
      <c r="G117" s="58">
        <f t="shared" si="21"/>
        <v>163000</v>
      </c>
      <c r="H117" s="58">
        <f t="shared" si="21"/>
        <v>163000</v>
      </c>
    </row>
    <row r="118" spans="1:8" ht="36" x14ac:dyDescent="0.3">
      <c r="A118" s="52" t="s">
        <v>171</v>
      </c>
      <c r="B118" s="50" t="s">
        <v>152</v>
      </c>
      <c r="C118" s="61">
        <v>13</v>
      </c>
      <c r="D118" s="49" t="s">
        <v>274</v>
      </c>
      <c r="E118" s="49">
        <v>200</v>
      </c>
      <c r="F118" s="58">
        <v>484800.58</v>
      </c>
      <c r="G118" s="71">
        <v>163000</v>
      </c>
      <c r="H118" s="71">
        <v>163000</v>
      </c>
    </row>
    <row r="119" spans="1:8" ht="60" x14ac:dyDescent="0.3">
      <c r="A119" s="49" t="s">
        <v>275</v>
      </c>
      <c r="B119" s="50" t="s">
        <v>152</v>
      </c>
      <c r="C119" s="61">
        <v>13</v>
      </c>
      <c r="D119" s="49" t="s">
        <v>276</v>
      </c>
      <c r="E119" s="49"/>
      <c r="F119" s="76">
        <f>F120</f>
        <v>800000</v>
      </c>
      <c r="G119" s="76">
        <f t="shared" ref="G119:H122" si="22">G120</f>
        <v>400000</v>
      </c>
      <c r="H119" s="76">
        <f t="shared" si="22"/>
        <v>400000</v>
      </c>
    </row>
    <row r="120" spans="1:8" ht="36" x14ac:dyDescent="0.3">
      <c r="A120" s="52" t="s">
        <v>703</v>
      </c>
      <c r="B120" s="50" t="s">
        <v>152</v>
      </c>
      <c r="C120" s="61">
        <v>13</v>
      </c>
      <c r="D120" s="49" t="s">
        <v>277</v>
      </c>
      <c r="E120" s="49"/>
      <c r="F120" s="76">
        <f>F121</f>
        <v>800000</v>
      </c>
      <c r="G120" s="76">
        <f t="shared" si="22"/>
        <v>400000</v>
      </c>
      <c r="H120" s="76">
        <f t="shared" si="22"/>
        <v>400000</v>
      </c>
    </row>
    <row r="121" spans="1:8" ht="48" x14ac:dyDescent="0.3">
      <c r="A121" s="52" t="s">
        <v>278</v>
      </c>
      <c r="B121" s="50" t="s">
        <v>152</v>
      </c>
      <c r="C121" s="61">
        <v>13</v>
      </c>
      <c r="D121" s="49" t="s">
        <v>279</v>
      </c>
      <c r="E121" s="49"/>
      <c r="F121" s="76">
        <f>F122</f>
        <v>800000</v>
      </c>
      <c r="G121" s="76">
        <f t="shared" si="22"/>
        <v>400000</v>
      </c>
      <c r="H121" s="76">
        <f t="shared" si="22"/>
        <v>400000</v>
      </c>
    </row>
    <row r="122" spans="1:8" ht="36" x14ac:dyDescent="0.3">
      <c r="A122" s="52" t="s">
        <v>280</v>
      </c>
      <c r="B122" s="50" t="s">
        <v>152</v>
      </c>
      <c r="C122" s="61">
        <v>13</v>
      </c>
      <c r="D122" s="49" t="s">
        <v>281</v>
      </c>
      <c r="E122" s="49"/>
      <c r="F122" s="76">
        <f>F123</f>
        <v>800000</v>
      </c>
      <c r="G122" s="76">
        <f t="shared" si="22"/>
        <v>400000</v>
      </c>
      <c r="H122" s="76">
        <f t="shared" si="22"/>
        <v>400000</v>
      </c>
    </row>
    <row r="123" spans="1:8" ht="36" x14ac:dyDescent="0.3">
      <c r="A123" s="49" t="s">
        <v>171</v>
      </c>
      <c r="B123" s="50" t="s">
        <v>152</v>
      </c>
      <c r="C123" s="61">
        <v>13</v>
      </c>
      <c r="D123" s="49" t="s">
        <v>281</v>
      </c>
      <c r="E123" s="49">
        <v>200</v>
      </c>
      <c r="F123" s="71">
        <v>800000</v>
      </c>
      <c r="G123" s="71">
        <v>400000</v>
      </c>
      <c r="H123" s="71">
        <v>400000</v>
      </c>
    </row>
    <row r="124" spans="1:8" ht="36" x14ac:dyDescent="0.3">
      <c r="A124" s="52" t="s">
        <v>194</v>
      </c>
      <c r="B124" s="50" t="s">
        <v>152</v>
      </c>
      <c r="C124" s="61">
        <v>13</v>
      </c>
      <c r="D124" s="49" t="s">
        <v>195</v>
      </c>
      <c r="E124" s="49"/>
      <c r="F124" s="76">
        <f>F125</f>
        <v>60000</v>
      </c>
      <c r="G124" s="76">
        <f t="shared" ref="G124:H127" si="23">G125</f>
        <v>60000</v>
      </c>
      <c r="H124" s="76">
        <f t="shared" si="23"/>
        <v>60000</v>
      </c>
    </row>
    <row r="125" spans="1:8" ht="74.25" customHeight="1" x14ac:dyDescent="0.3">
      <c r="A125" s="52" t="s">
        <v>704</v>
      </c>
      <c r="B125" s="50" t="s">
        <v>152</v>
      </c>
      <c r="C125" s="61">
        <v>13</v>
      </c>
      <c r="D125" s="49" t="s">
        <v>282</v>
      </c>
      <c r="E125" s="49"/>
      <c r="F125" s="76">
        <f>F126</f>
        <v>60000</v>
      </c>
      <c r="G125" s="76">
        <f t="shared" si="23"/>
        <v>60000</v>
      </c>
      <c r="H125" s="76">
        <f t="shared" si="23"/>
        <v>60000</v>
      </c>
    </row>
    <row r="126" spans="1:8" ht="36" x14ac:dyDescent="0.3">
      <c r="A126" s="52" t="s">
        <v>283</v>
      </c>
      <c r="B126" s="50" t="s">
        <v>152</v>
      </c>
      <c r="C126" s="61">
        <v>13</v>
      </c>
      <c r="D126" s="49" t="s">
        <v>284</v>
      </c>
      <c r="E126" s="49"/>
      <c r="F126" s="76">
        <f>F127</f>
        <v>60000</v>
      </c>
      <c r="G126" s="76">
        <f t="shared" si="23"/>
        <v>60000</v>
      </c>
      <c r="H126" s="76">
        <f t="shared" si="23"/>
        <v>60000</v>
      </c>
    </row>
    <row r="127" spans="1:8" ht="24" x14ac:dyDescent="0.3">
      <c r="A127" s="49" t="s">
        <v>285</v>
      </c>
      <c r="B127" s="50" t="s">
        <v>152</v>
      </c>
      <c r="C127" s="61">
        <v>13</v>
      </c>
      <c r="D127" s="49" t="s">
        <v>533</v>
      </c>
      <c r="E127" s="49"/>
      <c r="F127" s="76">
        <f>F128</f>
        <v>60000</v>
      </c>
      <c r="G127" s="76">
        <f t="shared" si="23"/>
        <v>60000</v>
      </c>
      <c r="H127" s="76">
        <f t="shared" si="23"/>
        <v>60000</v>
      </c>
    </row>
    <row r="128" spans="1:8" ht="24" x14ac:dyDescent="0.3">
      <c r="A128" s="63" t="s">
        <v>286</v>
      </c>
      <c r="B128" s="50" t="s">
        <v>152</v>
      </c>
      <c r="C128" s="61">
        <v>13</v>
      </c>
      <c r="D128" s="49" t="s">
        <v>533</v>
      </c>
      <c r="E128" s="49">
        <v>300</v>
      </c>
      <c r="F128" s="76">
        <v>60000</v>
      </c>
      <c r="G128" s="71">
        <v>60000</v>
      </c>
      <c r="H128" s="71">
        <v>60000</v>
      </c>
    </row>
    <row r="129" spans="1:8" ht="48" x14ac:dyDescent="0.3">
      <c r="A129" s="63" t="s">
        <v>686</v>
      </c>
      <c r="B129" s="50" t="s">
        <v>152</v>
      </c>
      <c r="C129" s="61">
        <v>13</v>
      </c>
      <c r="D129" s="49" t="s">
        <v>682</v>
      </c>
      <c r="E129" s="49"/>
      <c r="F129" s="76">
        <f t="shared" ref="F129:H131" si="24">F130</f>
        <v>16256000</v>
      </c>
      <c r="G129" s="76">
        <f t="shared" si="24"/>
        <v>15748000</v>
      </c>
      <c r="H129" s="76">
        <f t="shared" si="24"/>
        <v>15815000</v>
      </c>
    </row>
    <row r="130" spans="1:8" ht="60" x14ac:dyDescent="0.3">
      <c r="A130" s="63" t="s">
        <v>709</v>
      </c>
      <c r="B130" s="50" t="s">
        <v>152</v>
      </c>
      <c r="C130" s="61">
        <v>13</v>
      </c>
      <c r="D130" s="49" t="s">
        <v>683</v>
      </c>
      <c r="E130" s="49"/>
      <c r="F130" s="76">
        <f t="shared" si="24"/>
        <v>16256000</v>
      </c>
      <c r="G130" s="76">
        <f t="shared" si="24"/>
        <v>15748000</v>
      </c>
      <c r="H130" s="76">
        <f t="shared" si="24"/>
        <v>15815000</v>
      </c>
    </row>
    <row r="131" spans="1:8" ht="60" x14ac:dyDescent="0.3">
      <c r="A131" s="63" t="s">
        <v>687</v>
      </c>
      <c r="B131" s="50" t="s">
        <v>152</v>
      </c>
      <c r="C131" s="61">
        <v>13</v>
      </c>
      <c r="D131" s="49" t="s">
        <v>684</v>
      </c>
      <c r="E131" s="49"/>
      <c r="F131" s="76">
        <f t="shared" si="24"/>
        <v>16256000</v>
      </c>
      <c r="G131" s="76">
        <f t="shared" si="24"/>
        <v>15748000</v>
      </c>
      <c r="H131" s="76">
        <f t="shared" si="24"/>
        <v>15815000</v>
      </c>
    </row>
    <row r="132" spans="1:8" ht="36" x14ac:dyDescent="0.3">
      <c r="A132" s="63" t="s">
        <v>289</v>
      </c>
      <c r="B132" s="50" t="s">
        <v>152</v>
      </c>
      <c r="C132" s="61">
        <v>13</v>
      </c>
      <c r="D132" s="49" t="s">
        <v>685</v>
      </c>
      <c r="E132" s="49"/>
      <c r="F132" s="76">
        <f>F133+F134+F135</f>
        <v>16256000</v>
      </c>
      <c r="G132" s="76">
        <f>G133+G134+G135</f>
        <v>15748000</v>
      </c>
      <c r="H132" s="76">
        <f>H133+H134+H135</f>
        <v>15815000</v>
      </c>
    </row>
    <row r="133" spans="1:8" ht="72" x14ac:dyDescent="0.3">
      <c r="A133" s="63" t="s">
        <v>160</v>
      </c>
      <c r="B133" s="50" t="s">
        <v>152</v>
      </c>
      <c r="C133" s="61">
        <v>13</v>
      </c>
      <c r="D133" s="49" t="s">
        <v>685</v>
      </c>
      <c r="E133" s="49">
        <v>100</v>
      </c>
      <c r="F133" s="76">
        <v>15148000</v>
      </c>
      <c r="G133" s="71">
        <v>15148000</v>
      </c>
      <c r="H133" s="71">
        <v>15148000</v>
      </c>
    </row>
    <row r="134" spans="1:8" ht="36" x14ac:dyDescent="0.3">
      <c r="A134" s="63" t="s">
        <v>171</v>
      </c>
      <c r="B134" s="50" t="s">
        <v>152</v>
      </c>
      <c r="C134" s="61">
        <v>13</v>
      </c>
      <c r="D134" s="49" t="s">
        <v>685</v>
      </c>
      <c r="E134" s="49">
        <v>200</v>
      </c>
      <c r="F134" s="58">
        <v>941000</v>
      </c>
      <c r="G134" s="71">
        <v>500000</v>
      </c>
      <c r="H134" s="71">
        <v>500000</v>
      </c>
    </row>
    <row r="135" spans="1:8" x14ac:dyDescent="0.3">
      <c r="A135" s="63" t="s">
        <v>215</v>
      </c>
      <c r="B135" s="50" t="s">
        <v>152</v>
      </c>
      <c r="C135" s="61">
        <v>13</v>
      </c>
      <c r="D135" s="49" t="s">
        <v>685</v>
      </c>
      <c r="E135" s="49">
        <v>800</v>
      </c>
      <c r="F135" s="76">
        <v>167000</v>
      </c>
      <c r="G135" s="71">
        <v>100000</v>
      </c>
      <c r="H135" s="71">
        <v>167000</v>
      </c>
    </row>
    <row r="136" spans="1:8" ht="48" x14ac:dyDescent="0.3">
      <c r="A136" s="49" t="s">
        <v>692</v>
      </c>
      <c r="B136" s="50" t="s">
        <v>152</v>
      </c>
      <c r="C136" s="61">
        <v>13</v>
      </c>
      <c r="D136" s="53" t="s">
        <v>688</v>
      </c>
      <c r="E136" s="49"/>
      <c r="F136" s="76">
        <f t="shared" ref="F136:H137" si="25">F137</f>
        <v>19534000</v>
      </c>
      <c r="G136" s="76">
        <f t="shared" si="25"/>
        <v>9326512</v>
      </c>
      <c r="H136" s="76">
        <f t="shared" si="25"/>
        <v>9666369</v>
      </c>
    </row>
    <row r="137" spans="1:8" ht="72" x14ac:dyDescent="0.3">
      <c r="A137" s="63" t="s">
        <v>705</v>
      </c>
      <c r="B137" s="50" t="s">
        <v>152</v>
      </c>
      <c r="C137" s="61">
        <v>13</v>
      </c>
      <c r="D137" s="53" t="s">
        <v>689</v>
      </c>
      <c r="E137" s="49"/>
      <c r="F137" s="76">
        <f>F138</f>
        <v>19534000</v>
      </c>
      <c r="G137" s="76">
        <f t="shared" si="25"/>
        <v>9326512</v>
      </c>
      <c r="H137" s="76">
        <f t="shared" si="25"/>
        <v>9666369</v>
      </c>
    </row>
    <row r="138" spans="1:8" ht="51.75" customHeight="1" x14ac:dyDescent="0.3">
      <c r="A138" s="49" t="s">
        <v>706</v>
      </c>
      <c r="B138" s="50" t="s">
        <v>152</v>
      </c>
      <c r="C138" s="61">
        <v>13</v>
      </c>
      <c r="D138" s="53" t="s">
        <v>691</v>
      </c>
      <c r="E138" s="49"/>
      <c r="F138" s="76">
        <f>F139</f>
        <v>19534000</v>
      </c>
      <c r="G138" s="76">
        <f t="shared" ref="G138:H138" si="26">G139</f>
        <v>9326512</v>
      </c>
      <c r="H138" s="76">
        <f t="shared" si="26"/>
        <v>9666369</v>
      </c>
    </row>
    <row r="139" spans="1:8" ht="36" x14ac:dyDescent="0.3">
      <c r="A139" s="49" t="s">
        <v>289</v>
      </c>
      <c r="B139" s="50" t="s">
        <v>152</v>
      </c>
      <c r="C139" s="61">
        <v>13</v>
      </c>
      <c r="D139" s="49" t="s">
        <v>690</v>
      </c>
      <c r="E139" s="49"/>
      <c r="F139" s="76">
        <f>F140+F141+F142</f>
        <v>19534000</v>
      </c>
      <c r="G139" s="76">
        <f>G140+G141+G142</f>
        <v>9326512</v>
      </c>
      <c r="H139" s="76">
        <f>H140+H141+H142</f>
        <v>9666369</v>
      </c>
    </row>
    <row r="140" spans="1:8" ht="72" x14ac:dyDescent="0.3">
      <c r="A140" s="49" t="s">
        <v>160</v>
      </c>
      <c r="B140" s="50" t="s">
        <v>152</v>
      </c>
      <c r="C140" s="61">
        <v>13</v>
      </c>
      <c r="D140" s="49" t="s">
        <v>690</v>
      </c>
      <c r="E140" s="49">
        <v>100</v>
      </c>
      <c r="F140" s="76">
        <v>5561000</v>
      </c>
      <c r="G140" s="71">
        <v>5561000</v>
      </c>
      <c r="H140" s="71">
        <v>5561000</v>
      </c>
    </row>
    <row r="141" spans="1:8" ht="36" x14ac:dyDescent="0.3">
      <c r="A141" s="49" t="s">
        <v>171</v>
      </c>
      <c r="B141" s="50" t="s">
        <v>152</v>
      </c>
      <c r="C141" s="61">
        <v>13</v>
      </c>
      <c r="D141" s="49" t="s">
        <v>690</v>
      </c>
      <c r="E141" s="49">
        <v>200</v>
      </c>
      <c r="F141" s="76">
        <v>13887000</v>
      </c>
      <c r="G141" s="71">
        <v>3715512</v>
      </c>
      <c r="H141" s="71">
        <v>4029369</v>
      </c>
    </row>
    <row r="142" spans="1:8" x14ac:dyDescent="0.3">
      <c r="A142" s="52" t="s">
        <v>215</v>
      </c>
      <c r="B142" s="50" t="s">
        <v>152</v>
      </c>
      <c r="C142" s="61">
        <v>13</v>
      </c>
      <c r="D142" s="49" t="s">
        <v>690</v>
      </c>
      <c r="E142" s="49">
        <v>800</v>
      </c>
      <c r="F142" s="71">
        <v>86000</v>
      </c>
      <c r="G142" s="71">
        <v>50000</v>
      </c>
      <c r="H142" s="71">
        <v>76000</v>
      </c>
    </row>
    <row r="143" spans="1:8" ht="36" x14ac:dyDescent="0.3">
      <c r="A143" s="64" t="s">
        <v>290</v>
      </c>
      <c r="B143" s="65" t="s">
        <v>152</v>
      </c>
      <c r="C143" s="66">
        <v>13</v>
      </c>
      <c r="D143" s="67" t="s">
        <v>291</v>
      </c>
      <c r="E143" s="101"/>
      <c r="F143" s="76">
        <f t="shared" ref="F143:H144" si="27">F144</f>
        <v>87612907.469999999</v>
      </c>
      <c r="G143" s="76">
        <f t="shared" si="27"/>
        <v>100000</v>
      </c>
      <c r="H143" s="76">
        <f t="shared" si="27"/>
        <v>100000</v>
      </c>
    </row>
    <row r="144" spans="1:8" ht="24" x14ac:dyDescent="0.3">
      <c r="A144" s="64" t="s">
        <v>292</v>
      </c>
      <c r="B144" s="65" t="s">
        <v>152</v>
      </c>
      <c r="C144" s="66">
        <v>13</v>
      </c>
      <c r="D144" s="67" t="s">
        <v>293</v>
      </c>
      <c r="E144" s="101"/>
      <c r="F144" s="76">
        <f>F145</f>
        <v>87612907.469999999</v>
      </c>
      <c r="G144" s="76">
        <f t="shared" si="27"/>
        <v>100000</v>
      </c>
      <c r="H144" s="76">
        <f t="shared" si="27"/>
        <v>100000</v>
      </c>
    </row>
    <row r="145" spans="1:8" ht="24" x14ac:dyDescent="0.3">
      <c r="A145" s="67" t="s">
        <v>294</v>
      </c>
      <c r="B145" s="65" t="s">
        <v>152</v>
      </c>
      <c r="C145" s="66">
        <v>13</v>
      </c>
      <c r="D145" s="67" t="s">
        <v>295</v>
      </c>
      <c r="E145" s="101"/>
      <c r="F145" s="76">
        <f>F146+F147</f>
        <v>87612907.469999999</v>
      </c>
      <c r="G145" s="76">
        <f>G146+G147</f>
        <v>100000</v>
      </c>
      <c r="H145" s="76">
        <f>H146+H147</f>
        <v>100000</v>
      </c>
    </row>
    <row r="146" spans="1:8" ht="36" x14ac:dyDescent="0.3">
      <c r="A146" s="49" t="s">
        <v>171</v>
      </c>
      <c r="B146" s="65" t="s">
        <v>152</v>
      </c>
      <c r="C146" s="66">
        <v>13</v>
      </c>
      <c r="D146" s="67" t="s">
        <v>295</v>
      </c>
      <c r="E146" s="101" t="s">
        <v>296</v>
      </c>
      <c r="F146" s="76">
        <v>783000</v>
      </c>
      <c r="G146" s="71">
        <v>100000</v>
      </c>
      <c r="H146" s="71">
        <v>100000</v>
      </c>
    </row>
    <row r="147" spans="1:8" x14ac:dyDescent="0.3">
      <c r="A147" s="49" t="s">
        <v>215</v>
      </c>
      <c r="B147" s="65" t="s">
        <v>152</v>
      </c>
      <c r="C147" s="66">
        <v>13</v>
      </c>
      <c r="D147" s="67" t="s">
        <v>295</v>
      </c>
      <c r="E147" s="101" t="s">
        <v>297</v>
      </c>
      <c r="F147" s="68">
        <v>86829907.469999999</v>
      </c>
      <c r="G147" s="71">
        <v>0</v>
      </c>
      <c r="H147" s="71"/>
    </row>
    <row r="148" spans="1:8" ht="24" x14ac:dyDescent="0.3">
      <c r="A148" s="52" t="s">
        <v>219</v>
      </c>
      <c r="B148" s="50" t="s">
        <v>152</v>
      </c>
      <c r="C148" s="61">
        <v>13</v>
      </c>
      <c r="D148" s="53" t="s">
        <v>220</v>
      </c>
      <c r="E148" s="49"/>
      <c r="F148" s="76">
        <f>F149</f>
        <v>1983731</v>
      </c>
      <c r="G148" s="76">
        <f t="shared" ref="G148:H148" si="28">G149</f>
        <v>1899534</v>
      </c>
      <c r="H148" s="76">
        <f t="shared" si="28"/>
        <v>2075998</v>
      </c>
    </row>
    <row r="149" spans="1:8" ht="24" x14ac:dyDescent="0.3">
      <c r="A149" s="52" t="s">
        <v>298</v>
      </c>
      <c r="B149" s="50" t="s">
        <v>152</v>
      </c>
      <c r="C149" s="61">
        <v>13</v>
      </c>
      <c r="D149" s="49" t="s">
        <v>299</v>
      </c>
      <c r="E149" s="49"/>
      <c r="F149" s="76">
        <f>F150+F152+F154</f>
        <v>1983731</v>
      </c>
      <c r="G149" s="76">
        <f t="shared" ref="G149:H149" si="29">G150+G152+G154</f>
        <v>1899534</v>
      </c>
      <c r="H149" s="76">
        <f t="shared" si="29"/>
        <v>2075998</v>
      </c>
    </row>
    <row r="150" spans="1:8" ht="24" x14ac:dyDescent="0.3">
      <c r="A150" s="52" t="s">
        <v>294</v>
      </c>
      <c r="B150" s="50" t="s">
        <v>152</v>
      </c>
      <c r="C150" s="61">
        <v>13</v>
      </c>
      <c r="D150" s="49" t="s">
        <v>300</v>
      </c>
      <c r="E150" s="49"/>
      <c r="F150" s="76">
        <f>F151</f>
        <v>280000</v>
      </c>
      <c r="G150" s="76">
        <f t="shared" ref="G150:H150" si="30">G151</f>
        <v>150000</v>
      </c>
      <c r="H150" s="76">
        <f t="shared" si="30"/>
        <v>280000</v>
      </c>
    </row>
    <row r="151" spans="1:8" x14ac:dyDescent="0.3">
      <c r="A151" s="52" t="s">
        <v>215</v>
      </c>
      <c r="B151" s="50" t="s">
        <v>152</v>
      </c>
      <c r="C151" s="61">
        <v>13</v>
      </c>
      <c r="D151" s="49" t="s">
        <v>300</v>
      </c>
      <c r="E151" s="49">
        <v>800</v>
      </c>
      <c r="F151" s="58">
        <v>280000</v>
      </c>
      <c r="G151" s="71">
        <v>150000</v>
      </c>
      <c r="H151" s="71">
        <v>280000</v>
      </c>
    </row>
    <row r="152" spans="1:8" ht="24" x14ac:dyDescent="0.3">
      <c r="A152" s="52" t="s">
        <v>301</v>
      </c>
      <c r="B152" s="50" t="s">
        <v>152</v>
      </c>
      <c r="C152" s="61">
        <v>13</v>
      </c>
      <c r="D152" s="49" t="s">
        <v>302</v>
      </c>
      <c r="E152" s="49"/>
      <c r="F152" s="76">
        <f>F153</f>
        <v>10000</v>
      </c>
      <c r="G152" s="76">
        <f>G153</f>
        <v>0</v>
      </c>
      <c r="H152" s="76">
        <f>H153</f>
        <v>0</v>
      </c>
    </row>
    <row r="153" spans="1:8" ht="36" x14ac:dyDescent="0.3">
      <c r="A153" s="49" t="s">
        <v>171</v>
      </c>
      <c r="B153" s="50" t="s">
        <v>152</v>
      </c>
      <c r="C153" s="61">
        <v>13</v>
      </c>
      <c r="D153" s="49" t="s">
        <v>302</v>
      </c>
      <c r="E153" s="49">
        <v>200</v>
      </c>
      <c r="F153" s="76">
        <v>10000</v>
      </c>
      <c r="G153" s="71"/>
      <c r="H153" s="71"/>
    </row>
    <row r="154" spans="1:8" ht="36" x14ac:dyDescent="0.3">
      <c r="A154" s="52" t="s">
        <v>799</v>
      </c>
      <c r="B154" s="50" t="s">
        <v>152</v>
      </c>
      <c r="C154" s="61">
        <v>13</v>
      </c>
      <c r="D154" s="49" t="s">
        <v>800</v>
      </c>
      <c r="E154" s="49"/>
      <c r="F154" s="76">
        <f>F155+F156</f>
        <v>1693731</v>
      </c>
      <c r="G154" s="76">
        <f t="shared" ref="G154:H154" si="31">G155+G156</f>
        <v>1749534</v>
      </c>
      <c r="H154" s="76">
        <f t="shared" si="31"/>
        <v>1795998</v>
      </c>
    </row>
    <row r="155" spans="1:8" ht="72" x14ac:dyDescent="0.3">
      <c r="A155" s="49" t="s">
        <v>160</v>
      </c>
      <c r="B155" s="50" t="s">
        <v>152</v>
      </c>
      <c r="C155" s="61">
        <v>13</v>
      </c>
      <c r="D155" s="49" t="s">
        <v>800</v>
      </c>
      <c r="E155" s="49">
        <v>100</v>
      </c>
      <c r="F155" s="71">
        <v>1100000</v>
      </c>
      <c r="G155" s="71">
        <v>1100000</v>
      </c>
      <c r="H155" s="71">
        <v>1100000</v>
      </c>
    </row>
    <row r="156" spans="1:8" ht="36" x14ac:dyDescent="0.3">
      <c r="A156" s="49" t="s">
        <v>171</v>
      </c>
      <c r="B156" s="50" t="s">
        <v>152</v>
      </c>
      <c r="C156" s="61">
        <v>13</v>
      </c>
      <c r="D156" s="49" t="s">
        <v>800</v>
      </c>
      <c r="E156" s="49">
        <v>200</v>
      </c>
      <c r="F156" s="76">
        <v>593731</v>
      </c>
      <c r="G156" s="76">
        <v>649534</v>
      </c>
      <c r="H156" s="76">
        <v>695998</v>
      </c>
    </row>
    <row r="157" spans="1:8" ht="24" x14ac:dyDescent="0.3">
      <c r="A157" s="49" t="s">
        <v>243</v>
      </c>
      <c r="B157" s="50" t="s">
        <v>152</v>
      </c>
      <c r="C157" s="61">
        <v>13</v>
      </c>
      <c r="D157" s="49" t="s">
        <v>244</v>
      </c>
      <c r="E157" s="49"/>
      <c r="F157" s="76">
        <f>F158</f>
        <v>300000</v>
      </c>
      <c r="G157" s="76">
        <f t="shared" ref="G157:H159" si="32">G158</f>
        <v>0</v>
      </c>
      <c r="H157" s="76">
        <f t="shared" si="32"/>
        <v>0</v>
      </c>
    </row>
    <row r="158" spans="1:8" x14ac:dyDescent="0.3">
      <c r="A158" s="49" t="s">
        <v>245</v>
      </c>
      <c r="B158" s="50" t="s">
        <v>152</v>
      </c>
      <c r="C158" s="61">
        <v>13</v>
      </c>
      <c r="D158" s="49" t="s">
        <v>246</v>
      </c>
      <c r="E158" s="49"/>
      <c r="F158" s="76">
        <f>F159</f>
        <v>300000</v>
      </c>
      <c r="G158" s="76">
        <f t="shared" si="32"/>
        <v>0</v>
      </c>
      <c r="H158" s="76">
        <f t="shared" si="32"/>
        <v>0</v>
      </c>
    </row>
    <row r="159" spans="1:8" x14ac:dyDescent="0.3">
      <c r="A159" s="49" t="s">
        <v>247</v>
      </c>
      <c r="B159" s="50" t="s">
        <v>152</v>
      </c>
      <c r="C159" s="61">
        <v>13</v>
      </c>
      <c r="D159" s="49" t="s">
        <v>248</v>
      </c>
      <c r="E159" s="49"/>
      <c r="F159" s="76">
        <f>F160</f>
        <v>300000</v>
      </c>
      <c r="G159" s="76">
        <f t="shared" si="32"/>
        <v>0</v>
      </c>
      <c r="H159" s="76">
        <f t="shared" si="32"/>
        <v>0</v>
      </c>
    </row>
    <row r="160" spans="1:8" ht="24" x14ac:dyDescent="0.3">
      <c r="A160" s="49" t="s">
        <v>286</v>
      </c>
      <c r="B160" s="50" t="s">
        <v>152</v>
      </c>
      <c r="C160" s="61">
        <v>13</v>
      </c>
      <c r="D160" s="49" t="s">
        <v>248</v>
      </c>
      <c r="E160" s="49">
        <v>300</v>
      </c>
      <c r="F160" s="76">
        <v>300000</v>
      </c>
      <c r="G160" s="76">
        <v>0</v>
      </c>
      <c r="H160" s="76">
        <v>0</v>
      </c>
    </row>
    <row r="161" spans="1:8" ht="22.8" x14ac:dyDescent="0.3">
      <c r="A161" s="43" t="s">
        <v>303</v>
      </c>
      <c r="B161" s="48" t="s">
        <v>162</v>
      </c>
      <c r="C161" s="48" t="s">
        <v>304</v>
      </c>
      <c r="D161" s="45"/>
      <c r="E161" s="45"/>
      <c r="F161" s="163">
        <f>F162+F182</f>
        <v>11962000</v>
      </c>
      <c r="G161" s="163">
        <f>G162+G182</f>
        <v>4047000</v>
      </c>
      <c r="H161" s="163">
        <f>H162+H182</f>
        <v>4047000</v>
      </c>
    </row>
    <row r="162" spans="1:8" ht="45.6" x14ac:dyDescent="0.3">
      <c r="A162" s="69" t="s">
        <v>305</v>
      </c>
      <c r="B162" s="48" t="s">
        <v>162</v>
      </c>
      <c r="C162" s="48" t="s">
        <v>306</v>
      </c>
      <c r="D162" s="45"/>
      <c r="E162" s="45"/>
      <c r="F162" s="163">
        <f>F163</f>
        <v>11892000</v>
      </c>
      <c r="G162" s="163">
        <f>G163</f>
        <v>3997000</v>
      </c>
      <c r="H162" s="163">
        <f>H163</f>
        <v>3997000</v>
      </c>
    </row>
    <row r="163" spans="1:8" ht="72" x14ac:dyDescent="0.3">
      <c r="A163" s="52" t="s">
        <v>307</v>
      </c>
      <c r="B163" s="50" t="s">
        <v>162</v>
      </c>
      <c r="C163" s="50" t="s">
        <v>306</v>
      </c>
      <c r="D163" s="49" t="s">
        <v>308</v>
      </c>
      <c r="E163" s="49"/>
      <c r="F163" s="76">
        <f>F164+F171</f>
        <v>11892000</v>
      </c>
      <c r="G163" s="76">
        <f>G164+G171</f>
        <v>3997000</v>
      </c>
      <c r="H163" s="76">
        <f>H164+H171</f>
        <v>3997000</v>
      </c>
    </row>
    <row r="164" spans="1:8" ht="132" x14ac:dyDescent="0.3">
      <c r="A164" s="52" t="s">
        <v>309</v>
      </c>
      <c r="B164" s="50" t="s">
        <v>162</v>
      </c>
      <c r="C164" s="50" t="s">
        <v>306</v>
      </c>
      <c r="D164" s="49" t="s">
        <v>310</v>
      </c>
      <c r="E164" s="49"/>
      <c r="F164" s="76">
        <f>F168+F165</f>
        <v>11200000</v>
      </c>
      <c r="G164" s="76">
        <f>G168+G165</f>
        <v>3727000</v>
      </c>
      <c r="H164" s="76">
        <f>H168+H165</f>
        <v>3727000</v>
      </c>
    </row>
    <row r="165" spans="1:8" ht="48" x14ac:dyDescent="0.3">
      <c r="A165" s="52" t="s">
        <v>311</v>
      </c>
      <c r="B165" s="50" t="s">
        <v>162</v>
      </c>
      <c r="C165" s="50" t="s">
        <v>306</v>
      </c>
      <c r="D165" s="49" t="s">
        <v>312</v>
      </c>
      <c r="E165" s="49"/>
      <c r="F165" s="76">
        <f t="shared" ref="F165:H166" si="33">F166</f>
        <v>7973000</v>
      </c>
      <c r="G165" s="76">
        <f t="shared" si="33"/>
        <v>500000</v>
      </c>
      <c r="H165" s="76">
        <f t="shared" si="33"/>
        <v>500000</v>
      </c>
    </row>
    <row r="166" spans="1:8" ht="48" x14ac:dyDescent="0.3">
      <c r="A166" s="49" t="s">
        <v>313</v>
      </c>
      <c r="B166" s="50" t="s">
        <v>162</v>
      </c>
      <c r="C166" s="50" t="s">
        <v>306</v>
      </c>
      <c r="D166" s="49" t="s">
        <v>314</v>
      </c>
      <c r="E166" s="49"/>
      <c r="F166" s="76">
        <f t="shared" si="33"/>
        <v>7973000</v>
      </c>
      <c r="G166" s="76">
        <f t="shared" si="33"/>
        <v>500000</v>
      </c>
      <c r="H166" s="76">
        <f t="shared" si="33"/>
        <v>500000</v>
      </c>
    </row>
    <row r="167" spans="1:8" ht="36" x14ac:dyDescent="0.3">
      <c r="A167" s="49" t="s">
        <v>171</v>
      </c>
      <c r="B167" s="50" t="s">
        <v>162</v>
      </c>
      <c r="C167" s="50" t="s">
        <v>306</v>
      </c>
      <c r="D167" s="49" t="s">
        <v>314</v>
      </c>
      <c r="E167" s="49">
        <v>200</v>
      </c>
      <c r="F167" s="76">
        <v>7973000</v>
      </c>
      <c r="G167" s="76">
        <v>500000</v>
      </c>
      <c r="H167" s="76">
        <v>500000</v>
      </c>
    </row>
    <row r="168" spans="1:8" ht="60" x14ac:dyDescent="0.3">
      <c r="A168" s="52" t="s">
        <v>707</v>
      </c>
      <c r="B168" s="50" t="s">
        <v>162</v>
      </c>
      <c r="C168" s="50" t="s">
        <v>306</v>
      </c>
      <c r="D168" s="49" t="s">
        <v>315</v>
      </c>
      <c r="E168" s="49"/>
      <c r="F168" s="76">
        <f t="shared" ref="F168:H169" si="34">F169</f>
        <v>3227000</v>
      </c>
      <c r="G168" s="76">
        <f t="shared" si="34"/>
        <v>3227000</v>
      </c>
      <c r="H168" s="76">
        <f t="shared" si="34"/>
        <v>3227000</v>
      </c>
    </row>
    <row r="169" spans="1:8" ht="36" x14ac:dyDescent="0.3">
      <c r="A169" s="49" t="s">
        <v>289</v>
      </c>
      <c r="B169" s="50" t="s">
        <v>162</v>
      </c>
      <c r="C169" s="50" t="s">
        <v>306</v>
      </c>
      <c r="D169" s="49" t="s">
        <v>316</v>
      </c>
      <c r="E169" s="49"/>
      <c r="F169" s="76">
        <f t="shared" si="34"/>
        <v>3227000</v>
      </c>
      <c r="G169" s="76">
        <f t="shared" si="34"/>
        <v>3227000</v>
      </c>
      <c r="H169" s="76">
        <f t="shared" si="34"/>
        <v>3227000</v>
      </c>
    </row>
    <row r="170" spans="1:8" ht="72" x14ac:dyDescent="0.3">
      <c r="A170" s="52" t="s">
        <v>160</v>
      </c>
      <c r="B170" s="50" t="s">
        <v>162</v>
      </c>
      <c r="C170" s="50" t="s">
        <v>306</v>
      </c>
      <c r="D170" s="49" t="s">
        <v>316</v>
      </c>
      <c r="E170" s="49">
        <v>100</v>
      </c>
      <c r="F170" s="76">
        <v>3227000</v>
      </c>
      <c r="G170" s="71">
        <v>3227000</v>
      </c>
      <c r="H170" s="71">
        <v>3227000</v>
      </c>
    </row>
    <row r="171" spans="1:8" ht="120" x14ac:dyDescent="0.3">
      <c r="A171" s="52" t="s">
        <v>317</v>
      </c>
      <c r="B171" s="50" t="s">
        <v>162</v>
      </c>
      <c r="C171" s="50" t="s">
        <v>306</v>
      </c>
      <c r="D171" s="49" t="s">
        <v>318</v>
      </c>
      <c r="E171" s="49"/>
      <c r="F171" s="76">
        <f>F172+F176+F178</f>
        <v>692000</v>
      </c>
      <c r="G171" s="76">
        <f>G172+G176+G178</f>
        <v>270000</v>
      </c>
      <c r="H171" s="76">
        <f>H172+H176+H178</f>
        <v>270000</v>
      </c>
    </row>
    <row r="172" spans="1:8" ht="96" x14ac:dyDescent="0.3">
      <c r="A172" s="49" t="s">
        <v>319</v>
      </c>
      <c r="B172" s="50" t="s">
        <v>162</v>
      </c>
      <c r="C172" s="50" t="s">
        <v>306</v>
      </c>
      <c r="D172" s="49" t="s">
        <v>320</v>
      </c>
      <c r="E172" s="49"/>
      <c r="F172" s="76">
        <f t="shared" ref="F172:H173" si="35">F173</f>
        <v>120000</v>
      </c>
      <c r="G172" s="76">
        <f t="shared" si="35"/>
        <v>120000</v>
      </c>
      <c r="H172" s="76">
        <f t="shared" si="35"/>
        <v>120000</v>
      </c>
    </row>
    <row r="173" spans="1:8" ht="48" x14ac:dyDescent="0.3">
      <c r="A173" s="49" t="s">
        <v>313</v>
      </c>
      <c r="B173" s="50" t="s">
        <v>162</v>
      </c>
      <c r="C173" s="50" t="s">
        <v>306</v>
      </c>
      <c r="D173" s="49" t="s">
        <v>321</v>
      </c>
      <c r="E173" s="49"/>
      <c r="F173" s="76">
        <f t="shared" si="35"/>
        <v>120000</v>
      </c>
      <c r="G173" s="76">
        <f t="shared" si="35"/>
        <v>120000</v>
      </c>
      <c r="H173" s="76">
        <f t="shared" si="35"/>
        <v>120000</v>
      </c>
    </row>
    <row r="174" spans="1:8" ht="36" x14ac:dyDescent="0.3">
      <c r="A174" s="52" t="s">
        <v>171</v>
      </c>
      <c r="B174" s="50" t="s">
        <v>162</v>
      </c>
      <c r="C174" s="50" t="s">
        <v>306</v>
      </c>
      <c r="D174" s="49" t="s">
        <v>321</v>
      </c>
      <c r="E174" s="49">
        <v>200</v>
      </c>
      <c r="F174" s="76">
        <v>120000</v>
      </c>
      <c r="G174" s="76">
        <v>120000</v>
      </c>
      <c r="H174" s="76">
        <v>120000</v>
      </c>
    </row>
    <row r="175" spans="1:8" ht="72" x14ac:dyDescent="0.3">
      <c r="A175" s="52" t="s">
        <v>322</v>
      </c>
      <c r="B175" s="50" t="s">
        <v>162</v>
      </c>
      <c r="C175" s="50" t="s">
        <v>306</v>
      </c>
      <c r="D175" s="49" t="s">
        <v>323</v>
      </c>
      <c r="E175" s="49"/>
      <c r="F175" s="76">
        <f t="shared" ref="F175:H176" si="36">F176</f>
        <v>100000</v>
      </c>
      <c r="G175" s="76">
        <f t="shared" si="36"/>
        <v>0</v>
      </c>
      <c r="H175" s="76">
        <f t="shared" si="36"/>
        <v>0</v>
      </c>
    </row>
    <row r="176" spans="1:8" ht="48" x14ac:dyDescent="0.3">
      <c r="A176" s="52" t="s">
        <v>313</v>
      </c>
      <c r="B176" s="50" t="s">
        <v>162</v>
      </c>
      <c r="C176" s="50" t="s">
        <v>306</v>
      </c>
      <c r="D176" s="49" t="s">
        <v>324</v>
      </c>
      <c r="E176" s="49"/>
      <c r="F176" s="76">
        <f>F177</f>
        <v>100000</v>
      </c>
      <c r="G176" s="76">
        <f>G177</f>
        <v>0</v>
      </c>
      <c r="H176" s="76">
        <f t="shared" si="36"/>
        <v>0</v>
      </c>
    </row>
    <row r="177" spans="1:8" ht="36" x14ac:dyDescent="0.3">
      <c r="A177" s="52" t="s">
        <v>171</v>
      </c>
      <c r="B177" s="50" t="s">
        <v>162</v>
      </c>
      <c r="C177" s="50" t="s">
        <v>306</v>
      </c>
      <c r="D177" s="49" t="s">
        <v>324</v>
      </c>
      <c r="E177" s="49">
        <v>200</v>
      </c>
      <c r="F177" s="76">
        <v>100000</v>
      </c>
      <c r="G177" s="76">
        <v>0</v>
      </c>
      <c r="H177" s="76"/>
    </row>
    <row r="178" spans="1:8" ht="48" x14ac:dyDescent="0.3">
      <c r="A178" s="52" t="s">
        <v>325</v>
      </c>
      <c r="B178" s="50" t="s">
        <v>162</v>
      </c>
      <c r="C178" s="50" t="s">
        <v>306</v>
      </c>
      <c r="D178" s="49" t="s">
        <v>326</v>
      </c>
      <c r="E178" s="49"/>
      <c r="F178" s="76">
        <f>F179</f>
        <v>472000</v>
      </c>
      <c r="G178" s="76">
        <f>G179</f>
        <v>150000</v>
      </c>
      <c r="H178" s="76">
        <f>H179</f>
        <v>150000</v>
      </c>
    </row>
    <row r="179" spans="1:8" ht="36" x14ac:dyDescent="0.3">
      <c r="A179" s="52" t="s">
        <v>327</v>
      </c>
      <c r="B179" s="50" t="s">
        <v>162</v>
      </c>
      <c r="C179" s="50" t="s">
        <v>306</v>
      </c>
      <c r="D179" s="49" t="s">
        <v>328</v>
      </c>
      <c r="E179" s="49"/>
      <c r="F179" s="76">
        <f>F180</f>
        <v>472000</v>
      </c>
      <c r="G179" s="76">
        <f t="shared" ref="G179:H179" si="37">G180</f>
        <v>150000</v>
      </c>
      <c r="H179" s="76">
        <f t="shared" si="37"/>
        <v>150000</v>
      </c>
    </row>
    <row r="180" spans="1:8" ht="36" x14ac:dyDescent="0.3">
      <c r="A180" s="52" t="s">
        <v>171</v>
      </c>
      <c r="B180" s="50" t="s">
        <v>162</v>
      </c>
      <c r="C180" s="50" t="s">
        <v>306</v>
      </c>
      <c r="D180" s="49" t="s">
        <v>328</v>
      </c>
      <c r="E180" s="49">
        <v>200</v>
      </c>
      <c r="F180" s="76">
        <v>472000</v>
      </c>
      <c r="G180" s="76">
        <v>150000</v>
      </c>
      <c r="H180" s="76">
        <v>150000</v>
      </c>
    </row>
    <row r="181" spans="1:8" ht="34.200000000000003" x14ac:dyDescent="0.3">
      <c r="A181" s="43" t="s">
        <v>330</v>
      </c>
      <c r="B181" s="48" t="s">
        <v>162</v>
      </c>
      <c r="C181" s="48" t="s">
        <v>331</v>
      </c>
      <c r="D181" s="45"/>
      <c r="E181" s="45"/>
      <c r="F181" s="163">
        <f>F182</f>
        <v>70000</v>
      </c>
      <c r="G181" s="163">
        <f>G182</f>
        <v>50000</v>
      </c>
      <c r="H181" s="163">
        <f>H182</f>
        <v>50000</v>
      </c>
    </row>
    <row r="182" spans="1:8" ht="36" x14ac:dyDescent="0.3">
      <c r="A182" s="52" t="s">
        <v>708</v>
      </c>
      <c r="B182" s="50" t="s">
        <v>162</v>
      </c>
      <c r="C182" s="50" t="s">
        <v>331</v>
      </c>
      <c r="D182" s="49" t="s">
        <v>195</v>
      </c>
      <c r="E182" s="49"/>
      <c r="F182" s="76">
        <f>F183</f>
        <v>70000</v>
      </c>
      <c r="G182" s="76">
        <f t="shared" ref="G182:H184" si="38">G183</f>
        <v>50000</v>
      </c>
      <c r="H182" s="76">
        <f t="shared" si="38"/>
        <v>50000</v>
      </c>
    </row>
    <row r="183" spans="1:8" ht="72" x14ac:dyDescent="0.3">
      <c r="A183" s="52" t="s">
        <v>704</v>
      </c>
      <c r="B183" s="50" t="s">
        <v>162</v>
      </c>
      <c r="C183" s="50" t="s">
        <v>331</v>
      </c>
      <c r="D183" s="49" t="s">
        <v>282</v>
      </c>
      <c r="E183" s="49"/>
      <c r="F183" s="76">
        <f>F184</f>
        <v>70000</v>
      </c>
      <c r="G183" s="76">
        <f t="shared" si="38"/>
        <v>50000</v>
      </c>
      <c r="H183" s="76">
        <f t="shared" si="38"/>
        <v>50000</v>
      </c>
    </row>
    <row r="184" spans="1:8" ht="36" x14ac:dyDescent="0.3">
      <c r="A184" s="63" t="s">
        <v>332</v>
      </c>
      <c r="B184" s="50" t="s">
        <v>162</v>
      </c>
      <c r="C184" s="50" t="s">
        <v>331</v>
      </c>
      <c r="D184" s="53" t="s">
        <v>333</v>
      </c>
      <c r="E184" s="49"/>
      <c r="F184" s="76">
        <f>F185</f>
        <v>70000</v>
      </c>
      <c r="G184" s="76">
        <f t="shared" si="38"/>
        <v>50000</v>
      </c>
      <c r="H184" s="76">
        <f t="shared" si="38"/>
        <v>50000</v>
      </c>
    </row>
    <row r="185" spans="1:8" ht="36" x14ac:dyDescent="0.3">
      <c r="A185" s="63" t="s">
        <v>334</v>
      </c>
      <c r="B185" s="50" t="s">
        <v>162</v>
      </c>
      <c r="C185" s="50" t="s">
        <v>331</v>
      </c>
      <c r="D185" s="49" t="s">
        <v>335</v>
      </c>
      <c r="E185" s="49"/>
      <c r="F185" s="76">
        <f>F186+F187</f>
        <v>70000</v>
      </c>
      <c r="G185" s="76">
        <f>G186+G187</f>
        <v>50000</v>
      </c>
      <c r="H185" s="76">
        <f>H186+H187</f>
        <v>50000</v>
      </c>
    </row>
    <row r="186" spans="1:8" ht="36" x14ac:dyDescent="0.3">
      <c r="A186" s="49" t="s">
        <v>171</v>
      </c>
      <c r="B186" s="50" t="s">
        <v>162</v>
      </c>
      <c r="C186" s="50" t="s">
        <v>331</v>
      </c>
      <c r="D186" s="49" t="s">
        <v>335</v>
      </c>
      <c r="E186" s="49">
        <v>200</v>
      </c>
      <c r="F186" s="71">
        <v>20000</v>
      </c>
      <c r="G186" s="71">
        <v>0</v>
      </c>
      <c r="H186" s="71">
        <v>0</v>
      </c>
    </row>
    <row r="187" spans="1:8" ht="24" x14ac:dyDescent="0.3">
      <c r="A187" s="63" t="s">
        <v>286</v>
      </c>
      <c r="B187" s="50" t="s">
        <v>162</v>
      </c>
      <c r="C187" s="50" t="s">
        <v>331</v>
      </c>
      <c r="D187" s="49" t="s">
        <v>335</v>
      </c>
      <c r="E187" s="49">
        <v>300</v>
      </c>
      <c r="F187" s="71">
        <v>50000</v>
      </c>
      <c r="G187" s="71">
        <v>50000</v>
      </c>
      <c r="H187" s="71">
        <v>50000</v>
      </c>
    </row>
    <row r="188" spans="1:8" x14ac:dyDescent="0.3">
      <c r="A188" s="43" t="s">
        <v>336</v>
      </c>
      <c r="B188" s="48" t="s">
        <v>176</v>
      </c>
      <c r="C188" s="48" t="s">
        <v>304</v>
      </c>
      <c r="D188" s="45"/>
      <c r="E188" s="45"/>
      <c r="F188" s="163">
        <f>F226+F195+F189</f>
        <v>149143069</v>
      </c>
      <c r="G188" s="163">
        <f>G226+G195+G189</f>
        <v>53705760</v>
      </c>
      <c r="H188" s="163">
        <f>H226+H195+H189</f>
        <v>16596049</v>
      </c>
    </row>
    <row r="189" spans="1:8" x14ac:dyDescent="0.3">
      <c r="A189" s="43" t="s">
        <v>337</v>
      </c>
      <c r="B189" s="48" t="s">
        <v>176</v>
      </c>
      <c r="C189" s="48" t="s">
        <v>338</v>
      </c>
      <c r="D189" s="45"/>
      <c r="E189" s="45"/>
      <c r="F189" s="163">
        <f t="shared" ref="F189:H190" si="39">F190</f>
        <v>0</v>
      </c>
      <c r="G189" s="163">
        <f t="shared" si="39"/>
        <v>1000000</v>
      </c>
      <c r="H189" s="163">
        <f t="shared" si="39"/>
        <v>1000000</v>
      </c>
    </row>
    <row r="190" spans="1:8" ht="60" x14ac:dyDescent="0.3">
      <c r="A190" s="49" t="s">
        <v>275</v>
      </c>
      <c r="B190" s="50" t="s">
        <v>176</v>
      </c>
      <c r="C190" s="50" t="s">
        <v>338</v>
      </c>
      <c r="D190" s="49" t="s">
        <v>276</v>
      </c>
      <c r="E190" s="49"/>
      <c r="F190" s="76">
        <f t="shared" si="39"/>
        <v>0</v>
      </c>
      <c r="G190" s="76">
        <f t="shared" si="39"/>
        <v>1000000</v>
      </c>
      <c r="H190" s="76">
        <f t="shared" si="39"/>
        <v>1000000</v>
      </c>
    </row>
    <row r="191" spans="1:8" ht="36" x14ac:dyDescent="0.3">
      <c r="A191" s="52" t="s">
        <v>339</v>
      </c>
      <c r="B191" s="50" t="s">
        <v>176</v>
      </c>
      <c r="C191" s="50" t="s">
        <v>338</v>
      </c>
      <c r="D191" s="49" t="s">
        <v>340</v>
      </c>
      <c r="E191" s="49"/>
      <c r="F191" s="76">
        <f>F193</f>
        <v>0</v>
      </c>
      <c r="G191" s="76">
        <f>G193</f>
        <v>1000000</v>
      </c>
      <c r="H191" s="76">
        <f>H193</f>
        <v>1000000</v>
      </c>
    </row>
    <row r="192" spans="1:8" ht="113.25" customHeight="1" x14ac:dyDescent="0.3">
      <c r="A192" s="70" t="s">
        <v>341</v>
      </c>
      <c r="B192" s="50" t="s">
        <v>176</v>
      </c>
      <c r="C192" s="50" t="s">
        <v>338</v>
      </c>
      <c r="D192" s="49" t="s">
        <v>342</v>
      </c>
      <c r="E192" s="49"/>
      <c r="F192" s="76">
        <f t="shared" ref="F192:H192" si="40">F193</f>
        <v>0</v>
      </c>
      <c r="G192" s="76">
        <f t="shared" si="40"/>
        <v>1000000</v>
      </c>
      <c r="H192" s="76">
        <f t="shared" si="40"/>
        <v>1000000</v>
      </c>
    </row>
    <row r="193" spans="1:9" ht="24" x14ac:dyDescent="0.3">
      <c r="A193" s="52" t="s">
        <v>343</v>
      </c>
      <c r="B193" s="50" t="s">
        <v>176</v>
      </c>
      <c r="C193" s="50" t="s">
        <v>338</v>
      </c>
      <c r="D193" s="49" t="s">
        <v>344</v>
      </c>
      <c r="E193" s="49"/>
      <c r="F193" s="76">
        <f>SUBTOTAL(9,F194:F194)</f>
        <v>0</v>
      </c>
      <c r="G193" s="76">
        <f>SUBTOTAL(9,G194:G194)</f>
        <v>1000000</v>
      </c>
      <c r="H193" s="76">
        <f>SUBTOTAL(9,H194:H194)</f>
        <v>1000000</v>
      </c>
    </row>
    <row r="194" spans="1:9" ht="36" x14ac:dyDescent="0.3">
      <c r="A194" s="52" t="s">
        <v>171</v>
      </c>
      <c r="B194" s="50" t="s">
        <v>176</v>
      </c>
      <c r="C194" s="50" t="s">
        <v>338</v>
      </c>
      <c r="D194" s="49" t="s">
        <v>344</v>
      </c>
      <c r="E194" s="49">
        <v>200</v>
      </c>
      <c r="F194" s="76">
        <v>0</v>
      </c>
      <c r="G194" s="76">
        <v>1000000</v>
      </c>
      <c r="H194" s="76">
        <v>1000000</v>
      </c>
    </row>
    <row r="195" spans="1:9" ht="22.8" x14ac:dyDescent="0.3">
      <c r="A195" s="43" t="s">
        <v>345</v>
      </c>
      <c r="B195" s="48" t="s">
        <v>176</v>
      </c>
      <c r="C195" s="48" t="s">
        <v>346</v>
      </c>
      <c r="D195" s="45"/>
      <c r="E195" s="45"/>
      <c r="F195" s="163">
        <f t="shared" ref="F195:H196" si="41">F196</f>
        <v>149093069</v>
      </c>
      <c r="G195" s="163">
        <f t="shared" si="41"/>
        <v>52705760</v>
      </c>
      <c r="H195" s="163">
        <f t="shared" si="41"/>
        <v>15596049</v>
      </c>
    </row>
    <row r="196" spans="1:9" ht="60" x14ac:dyDescent="0.3">
      <c r="A196" s="49" t="s">
        <v>275</v>
      </c>
      <c r="B196" s="50" t="s">
        <v>176</v>
      </c>
      <c r="C196" s="50" t="s">
        <v>346</v>
      </c>
      <c r="D196" s="49" t="s">
        <v>276</v>
      </c>
      <c r="E196" s="49"/>
      <c r="F196" s="76">
        <f t="shared" si="41"/>
        <v>149093069</v>
      </c>
      <c r="G196" s="76">
        <f t="shared" si="41"/>
        <v>52705760</v>
      </c>
      <c r="H196" s="76">
        <f t="shared" si="41"/>
        <v>15596049</v>
      </c>
    </row>
    <row r="197" spans="1:9" ht="36" x14ac:dyDescent="0.3">
      <c r="A197" s="49" t="s">
        <v>347</v>
      </c>
      <c r="B197" s="50" t="s">
        <v>176</v>
      </c>
      <c r="C197" s="50" t="s">
        <v>346</v>
      </c>
      <c r="D197" s="49" t="s">
        <v>348</v>
      </c>
      <c r="E197" s="49"/>
      <c r="F197" s="76">
        <f>F198+F207</f>
        <v>149093069</v>
      </c>
      <c r="G197" s="76">
        <f>G198+G207</f>
        <v>52705760</v>
      </c>
      <c r="H197" s="76">
        <f>H198+H207</f>
        <v>15596049</v>
      </c>
    </row>
    <row r="198" spans="1:9" ht="72" x14ac:dyDescent="0.3">
      <c r="A198" s="70" t="s">
        <v>349</v>
      </c>
      <c r="B198" s="50" t="s">
        <v>176</v>
      </c>
      <c r="C198" s="50" t="s">
        <v>346</v>
      </c>
      <c r="D198" s="49" t="s">
        <v>350</v>
      </c>
      <c r="E198" s="49"/>
      <c r="F198" s="76">
        <f>F204+F199+F202</f>
        <v>31092874.579999998</v>
      </c>
      <c r="G198" s="76">
        <f>G204+G199+G202</f>
        <v>8867050</v>
      </c>
      <c r="H198" s="76">
        <f>H204+H199+H202</f>
        <v>13596049</v>
      </c>
      <c r="I198" s="182"/>
    </row>
    <row r="199" spans="1:9" ht="36" x14ac:dyDescent="0.3">
      <c r="A199" s="70" t="s">
        <v>654</v>
      </c>
      <c r="B199" s="50" t="s">
        <v>176</v>
      </c>
      <c r="C199" s="50" t="s">
        <v>346</v>
      </c>
      <c r="D199" s="49" t="s">
        <v>663</v>
      </c>
      <c r="E199" s="49"/>
      <c r="F199" s="76">
        <f>F200+F201</f>
        <v>10880000</v>
      </c>
      <c r="G199" s="76">
        <f>G200</f>
        <v>0</v>
      </c>
      <c r="H199" s="76">
        <f>H200</f>
        <v>0</v>
      </c>
    </row>
    <row r="200" spans="1:9" ht="36" x14ac:dyDescent="0.3">
      <c r="A200" s="52" t="s">
        <v>329</v>
      </c>
      <c r="B200" s="50" t="s">
        <v>176</v>
      </c>
      <c r="C200" s="50" t="s">
        <v>346</v>
      </c>
      <c r="D200" s="49" t="s">
        <v>663</v>
      </c>
      <c r="E200" s="49">
        <v>400</v>
      </c>
      <c r="F200" s="76">
        <v>10260000</v>
      </c>
      <c r="G200" s="76">
        <v>0</v>
      </c>
      <c r="H200" s="76">
        <v>0</v>
      </c>
    </row>
    <row r="201" spans="1:9" x14ac:dyDescent="0.3">
      <c r="A201" s="49" t="s">
        <v>48</v>
      </c>
      <c r="B201" s="50" t="s">
        <v>176</v>
      </c>
      <c r="C201" s="50" t="s">
        <v>346</v>
      </c>
      <c r="D201" s="49" t="s">
        <v>663</v>
      </c>
      <c r="E201" s="49">
        <v>500</v>
      </c>
      <c r="F201" s="76">
        <v>620000</v>
      </c>
      <c r="G201" s="76">
        <v>0</v>
      </c>
      <c r="H201" s="76">
        <v>0</v>
      </c>
    </row>
    <row r="202" spans="1:9" ht="24" x14ac:dyDescent="0.3">
      <c r="A202" s="52" t="s">
        <v>656</v>
      </c>
      <c r="B202" s="50" t="s">
        <v>176</v>
      </c>
      <c r="C202" s="50" t="s">
        <v>346</v>
      </c>
      <c r="D202" s="49" t="s">
        <v>661</v>
      </c>
      <c r="E202" s="49"/>
      <c r="F202" s="76">
        <f>F203</f>
        <v>5500000</v>
      </c>
      <c r="G202" s="76">
        <f t="shared" ref="G202:H202" si="42">G203</f>
        <v>3000000</v>
      </c>
      <c r="H202" s="76">
        <f t="shared" si="42"/>
        <v>3000000</v>
      </c>
    </row>
    <row r="203" spans="1:9" ht="36" x14ac:dyDescent="0.3">
      <c r="A203" s="49" t="s">
        <v>171</v>
      </c>
      <c r="B203" s="50" t="s">
        <v>176</v>
      </c>
      <c r="C203" s="50" t="s">
        <v>346</v>
      </c>
      <c r="D203" s="49" t="s">
        <v>661</v>
      </c>
      <c r="E203" s="49">
        <v>200</v>
      </c>
      <c r="F203" s="76">
        <v>5500000</v>
      </c>
      <c r="G203" s="76">
        <v>3000000</v>
      </c>
      <c r="H203" s="76">
        <v>3000000</v>
      </c>
    </row>
    <row r="204" spans="1:9" ht="36" x14ac:dyDescent="0.3">
      <c r="A204" s="52" t="s">
        <v>655</v>
      </c>
      <c r="B204" s="50" t="s">
        <v>176</v>
      </c>
      <c r="C204" s="50" t="s">
        <v>346</v>
      </c>
      <c r="D204" s="49" t="s">
        <v>662</v>
      </c>
      <c r="E204" s="49"/>
      <c r="F204" s="76">
        <f>F205+F206</f>
        <v>14712874.58</v>
      </c>
      <c r="G204" s="76">
        <f>G205</f>
        <v>5867050</v>
      </c>
      <c r="H204" s="76">
        <f>H205</f>
        <v>10596049</v>
      </c>
    </row>
    <row r="205" spans="1:9" ht="36" x14ac:dyDescent="0.3">
      <c r="A205" s="49" t="s">
        <v>171</v>
      </c>
      <c r="B205" s="50" t="s">
        <v>176</v>
      </c>
      <c r="C205" s="50" t="s">
        <v>346</v>
      </c>
      <c r="D205" s="49" t="s">
        <v>662</v>
      </c>
      <c r="E205" s="49">
        <v>200</v>
      </c>
      <c r="F205" s="76">
        <v>14392874.58</v>
      </c>
      <c r="G205" s="76">
        <v>5867050</v>
      </c>
      <c r="H205" s="76">
        <v>10596049</v>
      </c>
    </row>
    <row r="206" spans="1:9" x14ac:dyDescent="0.3">
      <c r="A206" s="49" t="s">
        <v>48</v>
      </c>
      <c r="B206" s="50" t="s">
        <v>176</v>
      </c>
      <c r="C206" s="50" t="s">
        <v>346</v>
      </c>
      <c r="D206" s="49" t="s">
        <v>662</v>
      </c>
      <c r="E206" s="49">
        <v>500</v>
      </c>
      <c r="F206" s="76">
        <v>320000</v>
      </c>
      <c r="G206" s="76">
        <v>0</v>
      </c>
      <c r="H206" s="76">
        <v>0</v>
      </c>
    </row>
    <row r="207" spans="1:9" ht="103.5" customHeight="1" x14ac:dyDescent="0.3">
      <c r="A207" s="70" t="s">
        <v>710</v>
      </c>
      <c r="B207" s="50" t="s">
        <v>176</v>
      </c>
      <c r="C207" s="50" t="s">
        <v>346</v>
      </c>
      <c r="D207" s="49" t="s">
        <v>352</v>
      </c>
      <c r="E207" s="49"/>
      <c r="F207" s="71">
        <f>F214+F216+F220+F222+F218+F224+F208+F211</f>
        <v>118000194.42</v>
      </c>
      <c r="G207" s="71">
        <f t="shared" ref="G207:H207" si="43">G214+G216+G220+G222+G218+G224+G208+G211</f>
        <v>43838710</v>
      </c>
      <c r="H207" s="71">
        <f t="shared" si="43"/>
        <v>2000000</v>
      </c>
    </row>
    <row r="208" spans="1:9" ht="48" x14ac:dyDescent="0.3">
      <c r="A208" s="70" t="s">
        <v>657</v>
      </c>
      <c r="B208" s="50" t="s">
        <v>176</v>
      </c>
      <c r="C208" s="50" t="s">
        <v>346</v>
      </c>
      <c r="D208" s="49" t="s">
        <v>659</v>
      </c>
      <c r="E208" s="49"/>
      <c r="F208" s="71">
        <f>F210+F209</f>
        <v>103254361</v>
      </c>
      <c r="G208" s="71">
        <f t="shared" ref="G208:H208" si="44">G210+G209</f>
        <v>40838710</v>
      </c>
      <c r="H208" s="71">
        <f t="shared" si="44"/>
        <v>0</v>
      </c>
    </row>
    <row r="209" spans="1:8" ht="36" x14ac:dyDescent="0.3">
      <c r="A209" s="49" t="s">
        <v>171</v>
      </c>
      <c r="B209" s="50" t="s">
        <v>176</v>
      </c>
      <c r="C209" s="50" t="s">
        <v>346</v>
      </c>
      <c r="D209" s="49" t="s">
        <v>659</v>
      </c>
      <c r="E209" s="49">
        <v>200</v>
      </c>
      <c r="F209" s="71">
        <v>89269647</v>
      </c>
      <c r="G209" s="71">
        <v>40838710</v>
      </c>
      <c r="H209" s="71"/>
    </row>
    <row r="210" spans="1:8" ht="36" x14ac:dyDescent="0.3">
      <c r="A210" s="52" t="s">
        <v>329</v>
      </c>
      <c r="B210" s="50" t="s">
        <v>176</v>
      </c>
      <c r="C210" s="50" t="s">
        <v>346</v>
      </c>
      <c r="D210" s="49" t="s">
        <v>659</v>
      </c>
      <c r="E210" s="49">
        <v>400</v>
      </c>
      <c r="F210" s="76">
        <v>13984714</v>
      </c>
      <c r="G210" s="76"/>
      <c r="H210" s="71"/>
    </row>
    <row r="211" spans="1:8" ht="48" x14ac:dyDescent="0.3">
      <c r="A211" s="72" t="s">
        <v>658</v>
      </c>
      <c r="B211" s="50" t="s">
        <v>176</v>
      </c>
      <c r="C211" s="50" t="s">
        <v>346</v>
      </c>
      <c r="D211" s="49" t="s">
        <v>660</v>
      </c>
      <c r="E211" s="49"/>
      <c r="F211" s="76">
        <f>F212+F213</f>
        <v>3193437</v>
      </c>
      <c r="G211" s="76">
        <f>G212+G213</f>
        <v>3000000</v>
      </c>
      <c r="H211" s="76">
        <f>H212+H213</f>
        <v>2000000</v>
      </c>
    </row>
    <row r="212" spans="1:8" ht="36" x14ac:dyDescent="0.3">
      <c r="A212" s="49" t="s">
        <v>171</v>
      </c>
      <c r="B212" s="50" t="s">
        <v>176</v>
      </c>
      <c r="C212" s="50" t="s">
        <v>346</v>
      </c>
      <c r="D212" s="49" t="s">
        <v>660</v>
      </c>
      <c r="E212" s="49">
        <v>200</v>
      </c>
      <c r="F212" s="76">
        <v>2760920</v>
      </c>
      <c r="G212" s="76">
        <v>2000000</v>
      </c>
      <c r="H212" s="71">
        <v>1000000</v>
      </c>
    </row>
    <row r="213" spans="1:8" ht="36" x14ac:dyDescent="0.3">
      <c r="A213" s="52" t="s">
        <v>329</v>
      </c>
      <c r="B213" s="50" t="s">
        <v>176</v>
      </c>
      <c r="C213" s="50" t="s">
        <v>346</v>
      </c>
      <c r="D213" s="49" t="s">
        <v>660</v>
      </c>
      <c r="E213" s="49">
        <v>400</v>
      </c>
      <c r="F213" s="76">
        <v>432517</v>
      </c>
      <c r="G213" s="76">
        <v>1000000</v>
      </c>
      <c r="H213" s="71">
        <v>1000000</v>
      </c>
    </row>
    <row r="214" spans="1:8" ht="60" x14ac:dyDescent="0.3">
      <c r="A214" s="52" t="s">
        <v>636</v>
      </c>
      <c r="B214" s="50" t="s">
        <v>176</v>
      </c>
      <c r="C214" s="50" t="s">
        <v>346</v>
      </c>
      <c r="D214" s="49" t="s">
        <v>630</v>
      </c>
      <c r="E214" s="49"/>
      <c r="F214" s="71">
        <f>F215</f>
        <v>1726969</v>
      </c>
      <c r="G214" s="71">
        <f>G215</f>
        <v>0</v>
      </c>
      <c r="H214" s="71">
        <f>H215</f>
        <v>0</v>
      </c>
    </row>
    <row r="215" spans="1:8" ht="36" x14ac:dyDescent="0.3">
      <c r="A215" s="49" t="s">
        <v>171</v>
      </c>
      <c r="B215" s="50" t="s">
        <v>176</v>
      </c>
      <c r="C215" s="50" t="s">
        <v>346</v>
      </c>
      <c r="D215" s="49" t="s">
        <v>630</v>
      </c>
      <c r="E215" s="49">
        <v>200</v>
      </c>
      <c r="F215" s="71">
        <v>1726969</v>
      </c>
      <c r="G215" s="71"/>
      <c r="H215" s="71"/>
    </row>
    <row r="216" spans="1:8" ht="60" x14ac:dyDescent="0.3">
      <c r="A216" s="52" t="s">
        <v>638</v>
      </c>
      <c r="B216" s="50" t="s">
        <v>176</v>
      </c>
      <c r="C216" s="50" t="s">
        <v>346</v>
      </c>
      <c r="D216" s="49" t="s">
        <v>631</v>
      </c>
      <c r="E216" s="49"/>
      <c r="F216" s="71">
        <f>F217</f>
        <v>2104936</v>
      </c>
      <c r="G216" s="71">
        <f>G217</f>
        <v>0</v>
      </c>
      <c r="H216" s="71">
        <f>H217</f>
        <v>0</v>
      </c>
    </row>
    <row r="217" spans="1:8" ht="36" x14ac:dyDescent="0.3">
      <c r="A217" s="49" t="s">
        <v>171</v>
      </c>
      <c r="B217" s="50" t="s">
        <v>176</v>
      </c>
      <c r="C217" s="50" t="s">
        <v>346</v>
      </c>
      <c r="D217" s="49" t="s">
        <v>631</v>
      </c>
      <c r="E217" s="49">
        <v>200</v>
      </c>
      <c r="F217" s="71">
        <v>2104936</v>
      </c>
      <c r="G217" s="71"/>
      <c r="H217" s="71"/>
    </row>
    <row r="218" spans="1:8" ht="60" x14ac:dyDescent="0.3">
      <c r="A218" s="49" t="s">
        <v>640</v>
      </c>
      <c r="B218" s="50" t="s">
        <v>176</v>
      </c>
      <c r="C218" s="50" t="s">
        <v>346</v>
      </c>
      <c r="D218" s="49" t="s">
        <v>632</v>
      </c>
      <c r="E218" s="49"/>
      <c r="F218" s="71">
        <f>F219</f>
        <v>2400000</v>
      </c>
      <c r="G218" s="71">
        <f>G219</f>
        <v>0</v>
      </c>
      <c r="H218" s="71">
        <f>H219</f>
        <v>0</v>
      </c>
    </row>
    <row r="219" spans="1:8" ht="36" x14ac:dyDescent="0.3">
      <c r="A219" s="49" t="s">
        <v>171</v>
      </c>
      <c r="B219" s="50" t="s">
        <v>176</v>
      </c>
      <c r="C219" s="50" t="s">
        <v>346</v>
      </c>
      <c r="D219" s="49" t="s">
        <v>632</v>
      </c>
      <c r="E219" s="49">
        <v>200</v>
      </c>
      <c r="F219" s="71">
        <v>2400000</v>
      </c>
      <c r="G219" s="71"/>
      <c r="H219" s="71"/>
    </row>
    <row r="220" spans="1:8" ht="72" x14ac:dyDescent="0.3">
      <c r="A220" s="52" t="s">
        <v>637</v>
      </c>
      <c r="B220" s="50" t="s">
        <v>176</v>
      </c>
      <c r="C220" s="50" t="s">
        <v>346</v>
      </c>
      <c r="D220" s="49" t="s">
        <v>633</v>
      </c>
      <c r="E220" s="49"/>
      <c r="F220" s="71">
        <f>F221</f>
        <v>1151313.8799999999</v>
      </c>
      <c r="G220" s="71">
        <f>G221</f>
        <v>0</v>
      </c>
      <c r="H220" s="71">
        <f>H221</f>
        <v>0</v>
      </c>
    </row>
    <row r="221" spans="1:8" ht="36" x14ac:dyDescent="0.3">
      <c r="A221" s="49" t="s">
        <v>171</v>
      </c>
      <c r="B221" s="50" t="s">
        <v>176</v>
      </c>
      <c r="C221" s="50" t="s">
        <v>346</v>
      </c>
      <c r="D221" s="49" t="s">
        <v>633</v>
      </c>
      <c r="E221" s="49">
        <v>200</v>
      </c>
      <c r="F221" s="71">
        <v>1151313.8799999999</v>
      </c>
      <c r="G221" s="71"/>
      <c r="H221" s="71"/>
    </row>
    <row r="222" spans="1:8" ht="72" x14ac:dyDescent="0.3">
      <c r="A222" s="52" t="s">
        <v>639</v>
      </c>
      <c r="B222" s="50" t="s">
        <v>176</v>
      </c>
      <c r="C222" s="50" t="s">
        <v>346</v>
      </c>
      <c r="D222" s="49" t="s">
        <v>634</v>
      </c>
      <c r="E222" s="49"/>
      <c r="F222" s="71">
        <f>F223</f>
        <v>1403290.81</v>
      </c>
      <c r="G222" s="71">
        <f>G223</f>
        <v>0</v>
      </c>
      <c r="H222" s="71">
        <f>H223</f>
        <v>0</v>
      </c>
    </row>
    <row r="223" spans="1:8" ht="36" x14ac:dyDescent="0.3">
      <c r="A223" s="49" t="s">
        <v>171</v>
      </c>
      <c r="B223" s="50" t="s">
        <v>176</v>
      </c>
      <c r="C223" s="50" t="s">
        <v>346</v>
      </c>
      <c r="D223" s="49" t="s">
        <v>634</v>
      </c>
      <c r="E223" s="49">
        <v>200</v>
      </c>
      <c r="F223" s="71">
        <v>1403290.81</v>
      </c>
      <c r="G223" s="71"/>
      <c r="H223" s="71"/>
    </row>
    <row r="224" spans="1:8" ht="72" x14ac:dyDescent="0.3">
      <c r="A224" s="49" t="s">
        <v>641</v>
      </c>
      <c r="B224" s="50" t="s">
        <v>176</v>
      </c>
      <c r="C224" s="50" t="s">
        <v>346</v>
      </c>
      <c r="D224" s="49" t="s">
        <v>635</v>
      </c>
      <c r="E224" s="49" t="s">
        <v>528</v>
      </c>
      <c r="F224" s="71">
        <f>F225</f>
        <v>2765886.73</v>
      </c>
      <c r="G224" s="71">
        <f>G225</f>
        <v>0</v>
      </c>
      <c r="H224" s="71">
        <f>H225</f>
        <v>0</v>
      </c>
    </row>
    <row r="225" spans="1:8" ht="36" x14ac:dyDescent="0.3">
      <c r="A225" s="49" t="s">
        <v>171</v>
      </c>
      <c r="B225" s="50" t="s">
        <v>176</v>
      </c>
      <c r="C225" s="50" t="s">
        <v>346</v>
      </c>
      <c r="D225" s="49" t="s">
        <v>635</v>
      </c>
      <c r="E225" s="49">
        <v>200</v>
      </c>
      <c r="F225" s="71">
        <v>2765886.73</v>
      </c>
      <c r="G225" s="71"/>
      <c r="H225" s="71"/>
    </row>
    <row r="226" spans="1:8" ht="22.8" x14ac:dyDescent="0.3">
      <c r="A226" s="43" t="s">
        <v>353</v>
      </c>
      <c r="B226" s="48" t="s">
        <v>176</v>
      </c>
      <c r="C226" s="48" t="s">
        <v>354</v>
      </c>
      <c r="D226" s="45"/>
      <c r="E226" s="45"/>
      <c r="F226" s="163">
        <f>F227</f>
        <v>50000</v>
      </c>
      <c r="G226" s="163">
        <f>G227</f>
        <v>0</v>
      </c>
      <c r="H226" s="163">
        <f>H227</f>
        <v>0</v>
      </c>
    </row>
    <row r="227" spans="1:8" ht="36" x14ac:dyDescent="0.3">
      <c r="A227" s="49" t="s">
        <v>355</v>
      </c>
      <c r="B227" s="50" t="s">
        <v>176</v>
      </c>
      <c r="C227" s="61">
        <v>12</v>
      </c>
      <c r="D227" s="49" t="s">
        <v>535</v>
      </c>
      <c r="E227" s="49"/>
      <c r="F227" s="58">
        <f t="shared" ref="F227:H230" si="45">F228</f>
        <v>50000</v>
      </c>
      <c r="G227" s="58">
        <f t="shared" si="45"/>
        <v>0</v>
      </c>
      <c r="H227" s="58">
        <f t="shared" si="45"/>
        <v>0</v>
      </c>
    </row>
    <row r="228" spans="1:8" ht="60" x14ac:dyDescent="0.3">
      <c r="A228" s="49" t="s">
        <v>356</v>
      </c>
      <c r="B228" s="50" t="s">
        <v>176</v>
      </c>
      <c r="C228" s="61">
        <v>12</v>
      </c>
      <c r="D228" s="49" t="s">
        <v>587</v>
      </c>
      <c r="E228" s="49"/>
      <c r="F228" s="58">
        <f t="shared" si="45"/>
        <v>50000</v>
      </c>
      <c r="G228" s="58">
        <f t="shared" si="45"/>
        <v>0</v>
      </c>
      <c r="H228" s="58">
        <f t="shared" si="45"/>
        <v>0</v>
      </c>
    </row>
    <row r="229" spans="1:8" ht="72" x14ac:dyDescent="0.3">
      <c r="A229" s="49" t="s">
        <v>711</v>
      </c>
      <c r="B229" s="50" t="s">
        <v>176</v>
      </c>
      <c r="C229" s="61">
        <v>12</v>
      </c>
      <c r="D229" s="49" t="s">
        <v>588</v>
      </c>
      <c r="E229" s="49"/>
      <c r="F229" s="58">
        <f t="shared" si="45"/>
        <v>50000</v>
      </c>
      <c r="G229" s="58">
        <f t="shared" si="45"/>
        <v>0</v>
      </c>
      <c r="H229" s="58">
        <f t="shared" si="45"/>
        <v>0</v>
      </c>
    </row>
    <row r="230" spans="1:8" ht="36" x14ac:dyDescent="0.3">
      <c r="A230" s="49" t="s">
        <v>712</v>
      </c>
      <c r="B230" s="50" t="s">
        <v>176</v>
      </c>
      <c r="C230" s="61">
        <v>12</v>
      </c>
      <c r="D230" s="49" t="s">
        <v>358</v>
      </c>
      <c r="E230" s="49"/>
      <c r="F230" s="58">
        <f t="shared" si="45"/>
        <v>50000</v>
      </c>
      <c r="G230" s="58">
        <f t="shared" si="45"/>
        <v>0</v>
      </c>
      <c r="H230" s="58">
        <f t="shared" si="45"/>
        <v>0</v>
      </c>
    </row>
    <row r="231" spans="1:8" ht="36" x14ac:dyDescent="0.3">
      <c r="A231" s="49" t="s">
        <v>171</v>
      </c>
      <c r="B231" s="50" t="s">
        <v>176</v>
      </c>
      <c r="C231" s="61">
        <v>12</v>
      </c>
      <c r="D231" s="49" t="s">
        <v>358</v>
      </c>
      <c r="E231" s="49">
        <v>200</v>
      </c>
      <c r="F231" s="58">
        <v>50000</v>
      </c>
      <c r="G231" s="71"/>
      <c r="H231" s="71"/>
    </row>
    <row r="232" spans="1:8" ht="22.8" x14ac:dyDescent="0.3">
      <c r="A232" s="45" t="s">
        <v>359</v>
      </c>
      <c r="B232" s="73" t="s">
        <v>223</v>
      </c>
      <c r="C232" s="44"/>
      <c r="D232" s="45"/>
      <c r="E232" s="45"/>
      <c r="F232" s="163">
        <f>F233</f>
        <v>6506203.04</v>
      </c>
      <c r="G232" s="163">
        <f>G233</f>
        <v>500000</v>
      </c>
      <c r="H232" s="163">
        <f>H233</f>
        <v>500000</v>
      </c>
    </row>
    <row r="233" spans="1:8" x14ac:dyDescent="0.3">
      <c r="A233" s="45" t="s">
        <v>360</v>
      </c>
      <c r="B233" s="73" t="s">
        <v>223</v>
      </c>
      <c r="C233" s="73" t="s">
        <v>154</v>
      </c>
      <c r="D233" s="45"/>
      <c r="E233" s="45"/>
      <c r="F233" s="163">
        <f>+F234</f>
        <v>6506203.04</v>
      </c>
      <c r="G233" s="163">
        <f t="shared" ref="G233:H233" si="46">+G234</f>
        <v>500000</v>
      </c>
      <c r="H233" s="163">
        <f t="shared" si="46"/>
        <v>500000</v>
      </c>
    </row>
    <row r="234" spans="1:8" ht="48" x14ac:dyDescent="0.3">
      <c r="A234" s="74" t="s">
        <v>713</v>
      </c>
      <c r="B234" s="56" t="s">
        <v>223</v>
      </c>
      <c r="C234" s="56" t="s">
        <v>154</v>
      </c>
      <c r="D234" s="75" t="s">
        <v>361</v>
      </c>
      <c r="E234" s="49"/>
      <c r="F234" s="76">
        <f>F235</f>
        <v>6506203.04</v>
      </c>
      <c r="G234" s="76">
        <f>G235</f>
        <v>500000</v>
      </c>
      <c r="H234" s="76">
        <f>H235</f>
        <v>500000</v>
      </c>
    </row>
    <row r="235" spans="1:8" ht="84" x14ac:dyDescent="0.3">
      <c r="A235" s="52" t="s">
        <v>714</v>
      </c>
      <c r="B235" s="56" t="s">
        <v>223</v>
      </c>
      <c r="C235" s="56" t="s">
        <v>154</v>
      </c>
      <c r="D235" s="75" t="s">
        <v>362</v>
      </c>
      <c r="E235" s="49"/>
      <c r="F235" s="76">
        <f>F236+F243</f>
        <v>6506203.04</v>
      </c>
      <c r="G235" s="76">
        <f t="shared" ref="G235:H235" si="47">G236+G243</f>
        <v>500000</v>
      </c>
      <c r="H235" s="76">
        <f t="shared" si="47"/>
        <v>500000</v>
      </c>
    </row>
    <row r="236" spans="1:8" ht="36" x14ac:dyDescent="0.3">
      <c r="A236" s="52" t="s">
        <v>809</v>
      </c>
      <c r="B236" s="56" t="s">
        <v>223</v>
      </c>
      <c r="C236" s="56" t="s">
        <v>154</v>
      </c>
      <c r="D236" s="75" t="s">
        <v>805</v>
      </c>
      <c r="E236" s="49"/>
      <c r="F236" s="76">
        <f>F239+F241+F237</f>
        <v>2921191.67</v>
      </c>
      <c r="G236" s="76">
        <f t="shared" ref="G236:H236" si="48">G239+G241</f>
        <v>0</v>
      </c>
      <c r="H236" s="76">
        <f t="shared" si="48"/>
        <v>0</v>
      </c>
    </row>
    <row r="237" spans="1:8" ht="60" x14ac:dyDescent="0.3">
      <c r="A237" s="49" t="s">
        <v>831</v>
      </c>
      <c r="B237" s="56" t="s">
        <v>223</v>
      </c>
      <c r="C237" s="56" t="s">
        <v>154</v>
      </c>
      <c r="D237" s="75" t="s">
        <v>832</v>
      </c>
      <c r="E237" s="49"/>
      <c r="F237" s="76">
        <f>F238</f>
        <v>2462203.04</v>
      </c>
      <c r="G237" s="76">
        <f t="shared" ref="G237:H237" si="49">G238</f>
        <v>0</v>
      </c>
      <c r="H237" s="76">
        <f t="shared" si="49"/>
        <v>0</v>
      </c>
    </row>
    <row r="238" spans="1:8" ht="36" x14ac:dyDescent="0.3">
      <c r="A238" s="49" t="s">
        <v>329</v>
      </c>
      <c r="B238" s="56" t="s">
        <v>223</v>
      </c>
      <c r="C238" s="56" t="s">
        <v>154</v>
      </c>
      <c r="D238" s="75" t="s">
        <v>832</v>
      </c>
      <c r="E238" s="49">
        <v>400</v>
      </c>
      <c r="F238" s="76">
        <v>2462203.04</v>
      </c>
      <c r="G238" s="76">
        <v>0</v>
      </c>
      <c r="H238" s="76">
        <v>0</v>
      </c>
    </row>
    <row r="239" spans="1:8" ht="60" x14ac:dyDescent="0.3">
      <c r="A239" s="52" t="s">
        <v>808</v>
      </c>
      <c r="B239" s="56" t="s">
        <v>223</v>
      </c>
      <c r="C239" s="56" t="s">
        <v>154</v>
      </c>
      <c r="D239" s="75" t="s">
        <v>806</v>
      </c>
      <c r="E239" s="49"/>
      <c r="F239" s="76">
        <f>F240</f>
        <v>94238.66</v>
      </c>
      <c r="G239" s="76">
        <f t="shared" ref="G239:H239" si="50">G240</f>
        <v>0</v>
      </c>
      <c r="H239" s="76">
        <f t="shared" si="50"/>
        <v>0</v>
      </c>
    </row>
    <row r="240" spans="1:8" ht="36" x14ac:dyDescent="0.3">
      <c r="A240" s="52" t="s">
        <v>329</v>
      </c>
      <c r="B240" s="56" t="s">
        <v>223</v>
      </c>
      <c r="C240" s="56" t="s">
        <v>154</v>
      </c>
      <c r="D240" s="75" t="s">
        <v>806</v>
      </c>
      <c r="E240" s="49">
        <v>400</v>
      </c>
      <c r="F240" s="76">
        <v>94238.66</v>
      </c>
      <c r="G240" s="76">
        <v>0</v>
      </c>
      <c r="H240" s="76">
        <v>0</v>
      </c>
    </row>
    <row r="241" spans="1:8" ht="36" x14ac:dyDescent="0.3">
      <c r="A241" s="52" t="s">
        <v>363</v>
      </c>
      <c r="B241" s="56" t="s">
        <v>223</v>
      </c>
      <c r="C241" s="56" t="s">
        <v>154</v>
      </c>
      <c r="D241" s="75" t="s">
        <v>807</v>
      </c>
      <c r="E241" s="49"/>
      <c r="F241" s="76">
        <f>F242</f>
        <v>364749.97</v>
      </c>
      <c r="G241" s="76">
        <f t="shared" ref="G241:H241" si="51">G242</f>
        <v>0</v>
      </c>
      <c r="H241" s="76">
        <f t="shared" si="51"/>
        <v>0</v>
      </c>
    </row>
    <row r="242" spans="1:8" ht="36" x14ac:dyDescent="0.3">
      <c r="A242" s="52" t="s">
        <v>329</v>
      </c>
      <c r="B242" s="56" t="s">
        <v>223</v>
      </c>
      <c r="C242" s="56" t="s">
        <v>154</v>
      </c>
      <c r="D242" s="75" t="s">
        <v>807</v>
      </c>
      <c r="E242" s="49">
        <v>400</v>
      </c>
      <c r="F242" s="76">
        <v>364749.97</v>
      </c>
      <c r="G242" s="76">
        <v>0</v>
      </c>
      <c r="H242" s="76">
        <v>0</v>
      </c>
    </row>
    <row r="243" spans="1:8" ht="36" x14ac:dyDescent="0.3">
      <c r="A243" s="70" t="s">
        <v>364</v>
      </c>
      <c r="B243" s="56" t="s">
        <v>223</v>
      </c>
      <c r="C243" s="56" t="s">
        <v>154</v>
      </c>
      <c r="D243" s="49" t="s">
        <v>365</v>
      </c>
      <c r="E243" s="49"/>
      <c r="F243" s="76">
        <f>F244</f>
        <v>3585011.37</v>
      </c>
      <c r="G243" s="76">
        <f t="shared" ref="G243:H243" si="52">G244</f>
        <v>500000</v>
      </c>
      <c r="H243" s="76">
        <f t="shared" si="52"/>
        <v>500000</v>
      </c>
    </row>
    <row r="244" spans="1:8" ht="24" x14ac:dyDescent="0.3">
      <c r="A244" s="52" t="s">
        <v>366</v>
      </c>
      <c r="B244" s="56" t="s">
        <v>223</v>
      </c>
      <c r="C244" s="56" t="s">
        <v>154</v>
      </c>
      <c r="D244" s="49" t="s">
        <v>367</v>
      </c>
      <c r="E244" s="49"/>
      <c r="F244" s="76">
        <f>F245+F246</f>
        <v>3585011.37</v>
      </c>
      <c r="G244" s="76">
        <f t="shared" ref="G244:H244" si="53">G245+G246</f>
        <v>500000</v>
      </c>
      <c r="H244" s="76">
        <f t="shared" si="53"/>
        <v>500000</v>
      </c>
    </row>
    <row r="245" spans="1:8" ht="36" x14ac:dyDescent="0.3">
      <c r="A245" s="49" t="s">
        <v>171</v>
      </c>
      <c r="B245" s="56" t="s">
        <v>223</v>
      </c>
      <c r="C245" s="56" t="s">
        <v>154</v>
      </c>
      <c r="D245" s="49" t="s">
        <v>367</v>
      </c>
      <c r="E245" s="49">
        <v>200</v>
      </c>
      <c r="F245" s="76">
        <v>1585011.37</v>
      </c>
      <c r="G245" s="71">
        <v>500000</v>
      </c>
      <c r="H245" s="71">
        <v>500000</v>
      </c>
    </row>
    <row r="246" spans="1:8" x14ac:dyDescent="0.3">
      <c r="A246" s="49" t="s">
        <v>215</v>
      </c>
      <c r="B246" s="56" t="s">
        <v>223</v>
      </c>
      <c r="C246" s="56" t="s">
        <v>154</v>
      </c>
      <c r="D246" s="49" t="s">
        <v>367</v>
      </c>
      <c r="E246" s="49">
        <v>800</v>
      </c>
      <c r="F246" s="76">
        <v>2000000</v>
      </c>
      <c r="G246" s="76">
        <v>0</v>
      </c>
      <c r="H246" s="76">
        <v>0</v>
      </c>
    </row>
    <row r="247" spans="1:8" x14ac:dyDescent="0.3">
      <c r="A247" s="43" t="s">
        <v>368</v>
      </c>
      <c r="B247" s="48" t="s">
        <v>369</v>
      </c>
      <c r="C247" s="48" t="s">
        <v>304</v>
      </c>
      <c r="D247" s="45"/>
      <c r="E247" s="45"/>
      <c r="F247" s="163">
        <f>F248+F282+F349+F364+F371</f>
        <v>429058590.54000002</v>
      </c>
      <c r="G247" s="163">
        <f>G248+G282+G349+G364+G371</f>
        <v>602469000</v>
      </c>
      <c r="H247" s="163">
        <f>H248+H282+H349+H364+H371</f>
        <v>528590418</v>
      </c>
    </row>
    <row r="248" spans="1:8" x14ac:dyDescent="0.3">
      <c r="A248" s="43" t="s">
        <v>370</v>
      </c>
      <c r="B248" s="48" t="s">
        <v>369</v>
      </c>
      <c r="C248" s="48" t="s">
        <v>152</v>
      </c>
      <c r="D248" s="45"/>
      <c r="E248" s="45"/>
      <c r="F248" s="163">
        <f>F249+F273+F278</f>
        <v>64521443.539999999</v>
      </c>
      <c r="G248" s="163">
        <f t="shared" ref="G248:H248" si="54">G249+G273+G278</f>
        <v>66540495</v>
      </c>
      <c r="H248" s="163">
        <f t="shared" si="54"/>
        <v>66870495</v>
      </c>
    </row>
    <row r="249" spans="1:8" ht="36" x14ac:dyDescent="0.3">
      <c r="A249" s="52" t="s">
        <v>728</v>
      </c>
      <c r="B249" s="50" t="s">
        <v>369</v>
      </c>
      <c r="C249" s="50" t="s">
        <v>152</v>
      </c>
      <c r="D249" s="54" t="s">
        <v>252</v>
      </c>
      <c r="E249" s="49"/>
      <c r="F249" s="76">
        <f>F250</f>
        <v>39093905.539999999</v>
      </c>
      <c r="G249" s="76">
        <f>G250</f>
        <v>66540495</v>
      </c>
      <c r="H249" s="76">
        <f>H250</f>
        <v>66870495</v>
      </c>
    </row>
    <row r="250" spans="1:8" ht="48" x14ac:dyDescent="0.3">
      <c r="A250" s="52" t="s">
        <v>371</v>
      </c>
      <c r="B250" s="50" t="s">
        <v>369</v>
      </c>
      <c r="C250" s="50" t="s">
        <v>152</v>
      </c>
      <c r="D250" s="54" t="s">
        <v>372</v>
      </c>
      <c r="E250" s="49"/>
      <c r="F250" s="76">
        <f>F251+F261</f>
        <v>39093905.539999999</v>
      </c>
      <c r="G250" s="76">
        <f>G251+G261</f>
        <v>66540495</v>
      </c>
      <c r="H250" s="76">
        <f>H251+H261</f>
        <v>66870495</v>
      </c>
    </row>
    <row r="251" spans="1:8" ht="24" x14ac:dyDescent="0.3">
      <c r="A251" s="52" t="s">
        <v>373</v>
      </c>
      <c r="B251" s="50" t="s">
        <v>369</v>
      </c>
      <c r="C251" s="50" t="s">
        <v>152</v>
      </c>
      <c r="D251" s="54" t="s">
        <v>374</v>
      </c>
      <c r="E251" s="49"/>
      <c r="F251" s="76">
        <f>F252+F255+F259</f>
        <v>32375253.539999999</v>
      </c>
      <c r="G251" s="76">
        <f>G252+G255+G259</f>
        <v>64978759</v>
      </c>
      <c r="H251" s="76">
        <f>H252+H255+H259</f>
        <v>65308759</v>
      </c>
    </row>
    <row r="252" spans="1:8" ht="111.75" customHeight="1" x14ac:dyDescent="0.3">
      <c r="A252" s="55" t="s">
        <v>559</v>
      </c>
      <c r="B252" s="50" t="s">
        <v>369</v>
      </c>
      <c r="C252" s="50" t="s">
        <v>152</v>
      </c>
      <c r="D252" s="54" t="s">
        <v>375</v>
      </c>
      <c r="E252" s="49"/>
      <c r="F252" s="76">
        <f>F253+F254</f>
        <v>0</v>
      </c>
      <c r="G252" s="76">
        <f>G253+G254</f>
        <v>36313759</v>
      </c>
      <c r="H252" s="76">
        <f>H253+H254</f>
        <v>36313759</v>
      </c>
    </row>
    <row r="253" spans="1:8" ht="72" x14ac:dyDescent="0.3">
      <c r="A253" s="49" t="s">
        <v>160</v>
      </c>
      <c r="B253" s="50" t="s">
        <v>369</v>
      </c>
      <c r="C253" s="50" t="s">
        <v>152</v>
      </c>
      <c r="D253" s="54" t="s">
        <v>375</v>
      </c>
      <c r="E253" s="49">
        <v>100</v>
      </c>
      <c r="F253" s="76">
        <v>0</v>
      </c>
      <c r="G253" s="71">
        <v>35995762</v>
      </c>
      <c r="H253" s="71">
        <v>35995762</v>
      </c>
    </row>
    <row r="254" spans="1:8" ht="36" x14ac:dyDescent="0.3">
      <c r="A254" s="49" t="s">
        <v>171</v>
      </c>
      <c r="B254" s="50" t="s">
        <v>369</v>
      </c>
      <c r="C254" s="50" t="s">
        <v>152</v>
      </c>
      <c r="D254" s="54" t="s">
        <v>375</v>
      </c>
      <c r="E254" s="49">
        <v>200</v>
      </c>
      <c r="F254" s="58">
        <v>0</v>
      </c>
      <c r="G254" s="71">
        <v>317997</v>
      </c>
      <c r="H254" s="71">
        <v>317997</v>
      </c>
    </row>
    <row r="255" spans="1:8" ht="36" x14ac:dyDescent="0.3">
      <c r="A255" s="49" t="s">
        <v>289</v>
      </c>
      <c r="B255" s="50" t="s">
        <v>369</v>
      </c>
      <c r="C255" s="50" t="s">
        <v>152</v>
      </c>
      <c r="D255" s="49" t="s">
        <v>376</v>
      </c>
      <c r="E255" s="49"/>
      <c r="F255" s="76">
        <f>F256+F257+F258</f>
        <v>31763000</v>
      </c>
      <c r="G255" s="76">
        <f>G256+G257+G258</f>
        <v>28665000</v>
      </c>
      <c r="H255" s="76">
        <f>H256+H257+H258</f>
        <v>28995000</v>
      </c>
    </row>
    <row r="256" spans="1:8" ht="72" x14ac:dyDescent="0.3">
      <c r="A256" s="49" t="s">
        <v>160</v>
      </c>
      <c r="B256" s="50" t="s">
        <v>369</v>
      </c>
      <c r="C256" s="50" t="s">
        <v>152</v>
      </c>
      <c r="D256" s="49" t="s">
        <v>376</v>
      </c>
      <c r="E256" s="49">
        <v>100</v>
      </c>
      <c r="F256" s="58">
        <v>23533000</v>
      </c>
      <c r="G256" s="71">
        <v>23533000</v>
      </c>
      <c r="H256" s="71">
        <v>23533000</v>
      </c>
    </row>
    <row r="257" spans="1:8" ht="36" x14ac:dyDescent="0.3">
      <c r="A257" s="49" t="s">
        <v>171</v>
      </c>
      <c r="B257" s="50" t="s">
        <v>369</v>
      </c>
      <c r="C257" s="50" t="s">
        <v>152</v>
      </c>
      <c r="D257" s="49" t="s">
        <v>376</v>
      </c>
      <c r="E257" s="49">
        <v>200</v>
      </c>
      <c r="F257" s="71">
        <v>7800000</v>
      </c>
      <c r="G257" s="71">
        <v>4832000</v>
      </c>
      <c r="H257" s="71">
        <v>5032000</v>
      </c>
    </row>
    <row r="258" spans="1:8" x14ac:dyDescent="0.3">
      <c r="A258" s="52" t="s">
        <v>215</v>
      </c>
      <c r="B258" s="50" t="s">
        <v>369</v>
      </c>
      <c r="C258" s="50" t="s">
        <v>152</v>
      </c>
      <c r="D258" s="49" t="s">
        <v>376</v>
      </c>
      <c r="E258" s="49">
        <v>800</v>
      </c>
      <c r="F258" s="58">
        <v>430000</v>
      </c>
      <c r="G258" s="71">
        <v>300000</v>
      </c>
      <c r="H258" s="71">
        <v>430000</v>
      </c>
    </row>
    <row r="259" spans="1:8" ht="48" x14ac:dyDescent="0.3">
      <c r="A259" s="52" t="s">
        <v>377</v>
      </c>
      <c r="B259" s="50" t="s">
        <v>369</v>
      </c>
      <c r="C259" s="50" t="s">
        <v>152</v>
      </c>
      <c r="D259" s="49" t="s">
        <v>378</v>
      </c>
      <c r="E259" s="49"/>
      <c r="F259" s="58">
        <f>F260</f>
        <v>612253.54</v>
      </c>
      <c r="G259" s="58">
        <f>G260</f>
        <v>0</v>
      </c>
      <c r="H259" s="58">
        <f>H260</f>
        <v>0</v>
      </c>
    </row>
    <row r="260" spans="1:8" ht="36" x14ac:dyDescent="0.3">
      <c r="A260" s="49" t="s">
        <v>171</v>
      </c>
      <c r="B260" s="50" t="s">
        <v>369</v>
      </c>
      <c r="C260" s="50" t="s">
        <v>152</v>
      </c>
      <c r="D260" s="49" t="s">
        <v>378</v>
      </c>
      <c r="E260" s="49">
        <v>200</v>
      </c>
      <c r="F260" s="58">
        <v>612253.54</v>
      </c>
      <c r="G260" s="71">
        <v>0</v>
      </c>
      <c r="H260" s="71">
        <v>0</v>
      </c>
    </row>
    <row r="261" spans="1:8" ht="24" x14ac:dyDescent="0.3">
      <c r="A261" s="52" t="s">
        <v>379</v>
      </c>
      <c r="B261" s="50" t="s">
        <v>369</v>
      </c>
      <c r="C261" s="50" t="s">
        <v>152</v>
      </c>
      <c r="D261" s="49" t="s">
        <v>380</v>
      </c>
      <c r="E261" s="49"/>
      <c r="F261" s="76">
        <f>F267+F265+F269+F271+F262</f>
        <v>6718652</v>
      </c>
      <c r="G261" s="76">
        <f t="shared" ref="G261:H261" si="55">G267+G265+G269+G271+G262</f>
        <v>1561736</v>
      </c>
      <c r="H261" s="76">
        <f t="shared" si="55"/>
        <v>1561736</v>
      </c>
    </row>
    <row r="262" spans="1:8" ht="84" x14ac:dyDescent="0.3">
      <c r="A262" s="52" t="s">
        <v>381</v>
      </c>
      <c r="B262" s="50" t="s">
        <v>369</v>
      </c>
      <c r="C262" s="50" t="s">
        <v>152</v>
      </c>
      <c r="D262" s="49" t="s">
        <v>382</v>
      </c>
      <c r="E262" s="49"/>
      <c r="F262" s="76">
        <f>F263+F264</f>
        <v>2408079</v>
      </c>
      <c r="G262" s="76">
        <f>G263+G264</f>
        <v>1479953</v>
      </c>
      <c r="H262" s="76">
        <f>H263+H264</f>
        <v>1479953</v>
      </c>
    </row>
    <row r="263" spans="1:8" ht="72" x14ac:dyDescent="0.3">
      <c r="A263" s="52" t="s">
        <v>160</v>
      </c>
      <c r="B263" s="50" t="s">
        <v>369</v>
      </c>
      <c r="C263" s="50" t="s">
        <v>152</v>
      </c>
      <c r="D263" s="49" t="s">
        <v>382</v>
      </c>
      <c r="E263" s="49">
        <v>100</v>
      </c>
      <c r="F263" s="76">
        <v>1910079</v>
      </c>
      <c r="G263" s="76">
        <v>1105953</v>
      </c>
      <c r="H263" s="76">
        <v>1105953</v>
      </c>
    </row>
    <row r="264" spans="1:8" ht="24" x14ac:dyDescent="0.3">
      <c r="A264" s="52" t="s">
        <v>286</v>
      </c>
      <c r="B264" s="50" t="s">
        <v>369</v>
      </c>
      <c r="C264" s="50" t="s">
        <v>152</v>
      </c>
      <c r="D264" s="49" t="s">
        <v>382</v>
      </c>
      <c r="E264" s="49">
        <v>300</v>
      </c>
      <c r="F264" s="76">
        <v>498000</v>
      </c>
      <c r="G264" s="76">
        <v>374000</v>
      </c>
      <c r="H264" s="76">
        <v>374000</v>
      </c>
    </row>
    <row r="265" spans="1:8" ht="36" x14ac:dyDescent="0.3">
      <c r="A265" s="72" t="s">
        <v>383</v>
      </c>
      <c r="B265" s="50" t="s">
        <v>369</v>
      </c>
      <c r="C265" s="50" t="s">
        <v>152</v>
      </c>
      <c r="D265" s="49" t="s">
        <v>384</v>
      </c>
      <c r="E265" s="49"/>
      <c r="F265" s="76">
        <f>F266</f>
        <v>1636</v>
      </c>
      <c r="G265" s="76">
        <f>G266</f>
        <v>4089</v>
      </c>
      <c r="H265" s="76">
        <f>H266</f>
        <v>4089</v>
      </c>
    </row>
    <row r="266" spans="1:8" ht="72" x14ac:dyDescent="0.3">
      <c r="A266" s="49" t="s">
        <v>160</v>
      </c>
      <c r="B266" s="50" t="s">
        <v>369</v>
      </c>
      <c r="C266" s="50" t="s">
        <v>152</v>
      </c>
      <c r="D266" s="49" t="s">
        <v>384</v>
      </c>
      <c r="E266" s="49">
        <v>100</v>
      </c>
      <c r="F266" s="58">
        <v>1636</v>
      </c>
      <c r="G266" s="71">
        <v>4089</v>
      </c>
      <c r="H266" s="71">
        <v>4089</v>
      </c>
    </row>
    <row r="267" spans="1:8" ht="48" x14ac:dyDescent="0.3">
      <c r="A267" s="72" t="s">
        <v>385</v>
      </c>
      <c r="B267" s="50" t="s">
        <v>369</v>
      </c>
      <c r="C267" s="50" t="s">
        <v>152</v>
      </c>
      <c r="D267" s="49" t="s">
        <v>386</v>
      </c>
      <c r="E267" s="49"/>
      <c r="F267" s="76">
        <f>F268</f>
        <v>31077</v>
      </c>
      <c r="G267" s="76">
        <f>G268</f>
        <v>77694</v>
      </c>
      <c r="H267" s="76">
        <f>H268</f>
        <v>77694</v>
      </c>
    </row>
    <row r="268" spans="1:8" ht="72" x14ac:dyDescent="0.3">
      <c r="A268" s="49" t="s">
        <v>160</v>
      </c>
      <c r="B268" s="50" t="s">
        <v>369</v>
      </c>
      <c r="C268" s="50" t="s">
        <v>152</v>
      </c>
      <c r="D268" s="49" t="s">
        <v>386</v>
      </c>
      <c r="E268" s="49">
        <v>100</v>
      </c>
      <c r="F268" s="58">
        <v>31077</v>
      </c>
      <c r="G268" s="71">
        <v>77694</v>
      </c>
      <c r="H268" s="71">
        <v>77694</v>
      </c>
    </row>
    <row r="269" spans="1:8" ht="72" x14ac:dyDescent="0.3">
      <c r="A269" s="52" t="s">
        <v>644</v>
      </c>
      <c r="B269" s="50" t="s">
        <v>369</v>
      </c>
      <c r="C269" s="50" t="s">
        <v>152</v>
      </c>
      <c r="D269" s="77" t="s">
        <v>642</v>
      </c>
      <c r="E269" s="49"/>
      <c r="F269" s="58">
        <f>F270</f>
        <v>2400000</v>
      </c>
      <c r="G269" s="58">
        <f>G270</f>
        <v>0</v>
      </c>
      <c r="H269" s="58">
        <f>H270</f>
        <v>0</v>
      </c>
    </row>
    <row r="270" spans="1:8" ht="36" x14ac:dyDescent="0.3">
      <c r="A270" s="49" t="s">
        <v>171</v>
      </c>
      <c r="B270" s="50" t="s">
        <v>369</v>
      </c>
      <c r="C270" s="50" t="s">
        <v>152</v>
      </c>
      <c r="D270" s="77" t="s">
        <v>642</v>
      </c>
      <c r="E270" s="49">
        <v>200</v>
      </c>
      <c r="F270" s="71">
        <v>2400000</v>
      </c>
      <c r="G270" s="71"/>
      <c r="H270" s="71"/>
    </row>
    <row r="271" spans="1:8" ht="84" x14ac:dyDescent="0.3">
      <c r="A271" s="52" t="s">
        <v>645</v>
      </c>
      <c r="B271" s="50" t="s">
        <v>369</v>
      </c>
      <c r="C271" s="50" t="s">
        <v>152</v>
      </c>
      <c r="D271" s="77" t="s">
        <v>643</v>
      </c>
      <c r="E271" s="49"/>
      <c r="F271" s="58">
        <f>F272</f>
        <v>1877860</v>
      </c>
      <c r="G271" s="58">
        <f>G272</f>
        <v>0</v>
      </c>
      <c r="H271" s="58">
        <f>H272</f>
        <v>0</v>
      </c>
    </row>
    <row r="272" spans="1:8" ht="36.75" customHeight="1" x14ac:dyDescent="0.3">
      <c r="A272" s="49" t="s">
        <v>171</v>
      </c>
      <c r="B272" s="50" t="s">
        <v>369</v>
      </c>
      <c r="C272" s="50" t="s">
        <v>152</v>
      </c>
      <c r="D272" s="77" t="s">
        <v>643</v>
      </c>
      <c r="E272" s="49">
        <v>200</v>
      </c>
      <c r="F272" s="71">
        <v>1877860</v>
      </c>
      <c r="G272" s="71"/>
      <c r="H272" s="71"/>
    </row>
    <row r="273" spans="1:8" ht="36.75" customHeight="1" x14ac:dyDescent="0.3">
      <c r="A273" s="49" t="s">
        <v>833</v>
      </c>
      <c r="B273" s="50" t="s">
        <v>369</v>
      </c>
      <c r="C273" s="50" t="s">
        <v>152</v>
      </c>
      <c r="D273" s="54" t="s">
        <v>834</v>
      </c>
      <c r="E273" s="49"/>
      <c r="F273" s="76">
        <f>F274</f>
        <v>200000</v>
      </c>
      <c r="G273" s="76">
        <f t="shared" ref="G273:H276" si="56">G274</f>
        <v>0</v>
      </c>
      <c r="H273" s="76">
        <f t="shared" si="56"/>
        <v>0</v>
      </c>
    </row>
    <row r="274" spans="1:8" ht="36.75" customHeight="1" x14ac:dyDescent="0.3">
      <c r="A274" s="49" t="s">
        <v>835</v>
      </c>
      <c r="B274" s="50" t="s">
        <v>369</v>
      </c>
      <c r="C274" s="50" t="s">
        <v>152</v>
      </c>
      <c r="D274" s="49" t="s">
        <v>836</v>
      </c>
      <c r="E274" s="49"/>
      <c r="F274" s="76">
        <f>F275</f>
        <v>200000</v>
      </c>
      <c r="G274" s="76">
        <f t="shared" si="56"/>
        <v>0</v>
      </c>
      <c r="H274" s="76">
        <f t="shared" si="56"/>
        <v>0</v>
      </c>
    </row>
    <row r="275" spans="1:8" ht="36.75" customHeight="1" x14ac:dyDescent="0.3">
      <c r="A275" s="49" t="s">
        <v>837</v>
      </c>
      <c r="B275" s="50" t="s">
        <v>369</v>
      </c>
      <c r="C275" s="50" t="s">
        <v>152</v>
      </c>
      <c r="D275" s="54" t="s">
        <v>838</v>
      </c>
      <c r="E275" s="49"/>
      <c r="F275" s="76">
        <f>F276</f>
        <v>200000</v>
      </c>
      <c r="G275" s="76">
        <f t="shared" si="56"/>
        <v>0</v>
      </c>
      <c r="H275" s="76">
        <f t="shared" si="56"/>
        <v>0</v>
      </c>
    </row>
    <row r="276" spans="1:8" ht="36.75" customHeight="1" x14ac:dyDescent="0.3">
      <c r="A276" s="49" t="s">
        <v>363</v>
      </c>
      <c r="B276" s="50" t="s">
        <v>369</v>
      </c>
      <c r="C276" s="50" t="s">
        <v>152</v>
      </c>
      <c r="D276" s="54" t="s">
        <v>546</v>
      </c>
      <c r="E276" s="49"/>
      <c r="F276" s="76">
        <f>F277</f>
        <v>200000</v>
      </c>
      <c r="G276" s="76">
        <f t="shared" si="56"/>
        <v>0</v>
      </c>
      <c r="H276" s="76">
        <f t="shared" si="56"/>
        <v>0</v>
      </c>
    </row>
    <row r="277" spans="1:8" ht="36.75" customHeight="1" x14ac:dyDescent="0.3">
      <c r="A277" s="49" t="s">
        <v>329</v>
      </c>
      <c r="B277" s="50" t="s">
        <v>369</v>
      </c>
      <c r="C277" s="50" t="s">
        <v>152</v>
      </c>
      <c r="D277" s="54" t="s">
        <v>546</v>
      </c>
      <c r="E277" s="49">
        <v>400</v>
      </c>
      <c r="F277" s="76">
        <v>200000</v>
      </c>
      <c r="G277" s="76">
        <v>0</v>
      </c>
      <c r="H277" s="76">
        <v>0</v>
      </c>
    </row>
    <row r="278" spans="1:8" ht="36.75" customHeight="1" x14ac:dyDescent="0.3">
      <c r="A278" s="49" t="s">
        <v>845</v>
      </c>
      <c r="B278" s="50" t="s">
        <v>369</v>
      </c>
      <c r="C278" s="50" t="s">
        <v>152</v>
      </c>
      <c r="D278" s="77" t="s">
        <v>843</v>
      </c>
      <c r="E278" s="49"/>
      <c r="F278" s="71">
        <f>F279</f>
        <v>25227538</v>
      </c>
      <c r="G278" s="71">
        <f t="shared" ref="G278:H280" si="57">G279</f>
        <v>0</v>
      </c>
      <c r="H278" s="71">
        <f t="shared" si="57"/>
        <v>0</v>
      </c>
    </row>
    <row r="279" spans="1:8" ht="36.75" customHeight="1" x14ac:dyDescent="0.3">
      <c r="A279" s="49" t="s">
        <v>846</v>
      </c>
      <c r="B279" s="50" t="s">
        <v>369</v>
      </c>
      <c r="C279" s="50" t="s">
        <v>152</v>
      </c>
      <c r="D279" s="77" t="s">
        <v>841</v>
      </c>
      <c r="E279" s="49"/>
      <c r="F279" s="71">
        <f>F280</f>
        <v>25227538</v>
      </c>
      <c r="G279" s="71">
        <f t="shared" si="57"/>
        <v>0</v>
      </c>
      <c r="H279" s="71">
        <f t="shared" si="57"/>
        <v>0</v>
      </c>
    </row>
    <row r="280" spans="1:8" ht="36.75" customHeight="1" x14ac:dyDescent="0.3">
      <c r="A280" s="49" t="s">
        <v>844</v>
      </c>
      <c r="B280" s="50" t="s">
        <v>369</v>
      </c>
      <c r="C280" s="50" t="s">
        <v>152</v>
      </c>
      <c r="D280" s="77" t="s">
        <v>842</v>
      </c>
      <c r="E280" s="49"/>
      <c r="F280" s="71">
        <f>F281</f>
        <v>25227538</v>
      </c>
      <c r="G280" s="71">
        <f t="shared" si="57"/>
        <v>0</v>
      </c>
      <c r="H280" s="71">
        <f t="shared" si="57"/>
        <v>0</v>
      </c>
    </row>
    <row r="281" spans="1:8" ht="36.75" customHeight="1" x14ac:dyDescent="0.3">
      <c r="A281" s="49" t="s">
        <v>160</v>
      </c>
      <c r="B281" s="50" t="s">
        <v>369</v>
      </c>
      <c r="C281" s="50" t="s">
        <v>152</v>
      </c>
      <c r="D281" s="77" t="s">
        <v>842</v>
      </c>
      <c r="E281" s="49">
        <v>100</v>
      </c>
      <c r="F281" s="71">
        <v>25227538</v>
      </c>
      <c r="G281" s="71">
        <v>0</v>
      </c>
      <c r="H281" s="71">
        <v>0</v>
      </c>
    </row>
    <row r="282" spans="1:8" x14ac:dyDescent="0.3">
      <c r="A282" s="43" t="s">
        <v>387</v>
      </c>
      <c r="B282" s="44" t="s">
        <v>369</v>
      </c>
      <c r="C282" s="44" t="s">
        <v>154</v>
      </c>
      <c r="D282" s="45"/>
      <c r="E282" s="45"/>
      <c r="F282" s="163">
        <f>F283+F340+F330+F335+F345</f>
        <v>340905214</v>
      </c>
      <c r="G282" s="163">
        <f t="shared" ref="G282:H282" si="58">G283+G340+G330+G335+G345</f>
        <v>517432572</v>
      </c>
      <c r="H282" s="163">
        <f t="shared" si="58"/>
        <v>443223990</v>
      </c>
    </row>
    <row r="283" spans="1:8" ht="36" x14ac:dyDescent="0.3">
      <c r="A283" s="52" t="s">
        <v>728</v>
      </c>
      <c r="B283" s="50" t="s">
        <v>369</v>
      </c>
      <c r="C283" s="50" t="s">
        <v>154</v>
      </c>
      <c r="D283" s="54" t="s">
        <v>252</v>
      </c>
      <c r="E283" s="49"/>
      <c r="F283" s="76">
        <f>F284</f>
        <v>303011582</v>
      </c>
      <c r="G283" s="76">
        <f>G284</f>
        <v>517342572</v>
      </c>
      <c r="H283" s="76">
        <f>H284</f>
        <v>443133990</v>
      </c>
    </row>
    <row r="284" spans="1:8" ht="48" x14ac:dyDescent="0.3">
      <c r="A284" s="52" t="s">
        <v>729</v>
      </c>
      <c r="B284" s="50" t="s">
        <v>369</v>
      </c>
      <c r="C284" s="50" t="s">
        <v>154</v>
      </c>
      <c r="D284" s="49" t="s">
        <v>388</v>
      </c>
      <c r="E284" s="49"/>
      <c r="F284" s="76">
        <f>F285+F294</f>
        <v>303011582</v>
      </c>
      <c r="G284" s="76">
        <f>G285+G294</f>
        <v>517342572</v>
      </c>
      <c r="H284" s="76">
        <f>H285+H294</f>
        <v>443133990</v>
      </c>
    </row>
    <row r="285" spans="1:8" ht="24" x14ac:dyDescent="0.3">
      <c r="A285" s="52" t="s">
        <v>389</v>
      </c>
      <c r="B285" s="50" t="s">
        <v>369</v>
      </c>
      <c r="C285" s="50" t="s">
        <v>154</v>
      </c>
      <c r="D285" s="49" t="s">
        <v>390</v>
      </c>
      <c r="E285" s="49"/>
      <c r="F285" s="76">
        <f>F286+F289+F292</f>
        <v>241056115</v>
      </c>
      <c r="G285" s="76">
        <f t="shared" ref="G285:H285" si="59">G286+G289+G292</f>
        <v>292505883</v>
      </c>
      <c r="H285" s="76">
        <f t="shared" si="59"/>
        <v>294405883</v>
      </c>
    </row>
    <row r="286" spans="1:8" ht="135.75" customHeight="1" x14ac:dyDescent="0.3">
      <c r="A286" s="49" t="s">
        <v>758</v>
      </c>
      <c r="B286" s="50" t="s">
        <v>369</v>
      </c>
      <c r="C286" s="50" t="s">
        <v>154</v>
      </c>
      <c r="D286" s="49" t="s">
        <v>392</v>
      </c>
      <c r="E286" s="49"/>
      <c r="F286" s="76">
        <f>F287+F288</f>
        <v>210431971</v>
      </c>
      <c r="G286" s="76">
        <f>G287+G288</f>
        <v>273460883</v>
      </c>
      <c r="H286" s="76">
        <f>H287+H288</f>
        <v>273460883</v>
      </c>
    </row>
    <row r="287" spans="1:8" ht="72" x14ac:dyDescent="0.3">
      <c r="A287" s="49" t="s">
        <v>160</v>
      </c>
      <c r="B287" s="50" t="s">
        <v>369</v>
      </c>
      <c r="C287" s="50" t="s">
        <v>154</v>
      </c>
      <c r="D287" s="49" t="s">
        <v>392</v>
      </c>
      <c r="E287" s="49">
        <v>100</v>
      </c>
      <c r="F287" s="76">
        <v>202143562</v>
      </c>
      <c r="G287" s="71">
        <v>265172474</v>
      </c>
      <c r="H287" s="71">
        <v>265172474</v>
      </c>
    </row>
    <row r="288" spans="1:8" ht="36" x14ac:dyDescent="0.3">
      <c r="A288" s="49" t="s">
        <v>171</v>
      </c>
      <c r="B288" s="50" t="s">
        <v>369</v>
      </c>
      <c r="C288" s="50" t="s">
        <v>154</v>
      </c>
      <c r="D288" s="49" t="s">
        <v>392</v>
      </c>
      <c r="E288" s="49">
        <v>200</v>
      </c>
      <c r="F288" s="58">
        <v>8288409</v>
      </c>
      <c r="G288" s="71">
        <v>8288409</v>
      </c>
      <c r="H288" s="71">
        <v>8288409</v>
      </c>
    </row>
    <row r="289" spans="1:8" ht="34.5" customHeight="1" x14ac:dyDescent="0.3">
      <c r="A289" s="49" t="s">
        <v>289</v>
      </c>
      <c r="B289" s="50" t="s">
        <v>369</v>
      </c>
      <c r="C289" s="50" t="s">
        <v>154</v>
      </c>
      <c r="D289" s="49" t="s">
        <v>393</v>
      </c>
      <c r="E289" s="49"/>
      <c r="F289" s="76">
        <f>F290+F291</f>
        <v>30574144</v>
      </c>
      <c r="G289" s="76">
        <f t="shared" ref="G289:H289" si="60">G290+G291</f>
        <v>19045000</v>
      </c>
      <c r="H289" s="76">
        <f t="shared" si="60"/>
        <v>20945000</v>
      </c>
    </row>
    <row r="290" spans="1:8" ht="36" x14ac:dyDescent="0.3">
      <c r="A290" s="49" t="s">
        <v>171</v>
      </c>
      <c r="B290" s="50" t="s">
        <v>369</v>
      </c>
      <c r="C290" s="50" t="s">
        <v>154</v>
      </c>
      <c r="D290" s="49" t="s">
        <v>393</v>
      </c>
      <c r="E290" s="49">
        <v>200</v>
      </c>
      <c r="F290" s="76">
        <v>25101144</v>
      </c>
      <c r="G290" s="76">
        <v>15945000</v>
      </c>
      <c r="H290" s="76">
        <v>16145000</v>
      </c>
    </row>
    <row r="291" spans="1:8" x14ac:dyDescent="0.3">
      <c r="A291" s="52" t="s">
        <v>215</v>
      </c>
      <c r="B291" s="50" t="s">
        <v>369</v>
      </c>
      <c r="C291" s="50" t="s">
        <v>154</v>
      </c>
      <c r="D291" s="49" t="s">
        <v>393</v>
      </c>
      <c r="E291" s="49">
        <v>800</v>
      </c>
      <c r="F291" s="58">
        <v>5473000</v>
      </c>
      <c r="G291" s="71">
        <v>3100000</v>
      </c>
      <c r="H291" s="71">
        <v>4800000</v>
      </c>
    </row>
    <row r="292" spans="1:8" ht="48" x14ac:dyDescent="0.3">
      <c r="A292" s="49" t="s">
        <v>394</v>
      </c>
      <c r="B292" s="50" t="s">
        <v>369</v>
      </c>
      <c r="C292" s="50" t="s">
        <v>154</v>
      </c>
      <c r="D292" s="49" t="s">
        <v>395</v>
      </c>
      <c r="E292" s="49"/>
      <c r="F292" s="58">
        <f>F293</f>
        <v>50000</v>
      </c>
      <c r="G292" s="58">
        <f>G293</f>
        <v>0</v>
      </c>
      <c r="H292" s="58">
        <f>H293</f>
        <v>0</v>
      </c>
    </row>
    <row r="293" spans="1:8" ht="36" x14ac:dyDescent="0.3">
      <c r="A293" s="49" t="s">
        <v>171</v>
      </c>
      <c r="B293" s="50" t="s">
        <v>369</v>
      </c>
      <c r="C293" s="50" t="s">
        <v>154</v>
      </c>
      <c r="D293" s="49" t="s">
        <v>395</v>
      </c>
      <c r="E293" s="49">
        <v>200</v>
      </c>
      <c r="F293" s="58">
        <v>50000</v>
      </c>
      <c r="G293" s="71">
        <v>0</v>
      </c>
      <c r="H293" s="71">
        <v>0</v>
      </c>
    </row>
    <row r="294" spans="1:8" ht="24" x14ac:dyDescent="0.3">
      <c r="A294" s="52" t="s">
        <v>396</v>
      </c>
      <c r="B294" s="50" t="s">
        <v>369</v>
      </c>
      <c r="C294" s="50" t="s">
        <v>154</v>
      </c>
      <c r="D294" s="49" t="s">
        <v>397</v>
      </c>
      <c r="E294" s="49"/>
      <c r="F294" s="76">
        <f>F302+F304+F306+F308+F310+F312+F318+F300+F295+F323+F314+F316+F298+F320</f>
        <v>61955467</v>
      </c>
      <c r="G294" s="76">
        <f t="shared" ref="G294:H294" si="61">G302+G304+G306+G308+G310+G312+G318+G300+G295+G323+G314+G316+G298+G320</f>
        <v>224836689</v>
      </c>
      <c r="H294" s="76">
        <f t="shared" si="61"/>
        <v>148728107</v>
      </c>
    </row>
    <row r="295" spans="1:8" ht="84" x14ac:dyDescent="0.3">
      <c r="A295" s="52" t="s">
        <v>381</v>
      </c>
      <c r="B295" s="50" t="s">
        <v>369</v>
      </c>
      <c r="C295" s="50" t="s">
        <v>154</v>
      </c>
      <c r="D295" s="49" t="s">
        <v>398</v>
      </c>
      <c r="E295" s="49"/>
      <c r="F295" s="76">
        <f>F296+F297</f>
        <v>15569537</v>
      </c>
      <c r="G295" s="76">
        <f>G296+G297</f>
        <v>9323048</v>
      </c>
      <c r="H295" s="76">
        <f>H296+H297</f>
        <v>9323048</v>
      </c>
    </row>
    <row r="296" spans="1:8" ht="72" x14ac:dyDescent="0.3">
      <c r="A296" s="52" t="s">
        <v>160</v>
      </c>
      <c r="B296" s="50" t="s">
        <v>369</v>
      </c>
      <c r="C296" s="50" t="s">
        <v>154</v>
      </c>
      <c r="D296" s="49" t="s">
        <v>398</v>
      </c>
      <c r="E296" s="49">
        <v>100</v>
      </c>
      <c r="F296" s="76">
        <v>10240800</v>
      </c>
      <c r="G296" s="76">
        <v>6239048</v>
      </c>
      <c r="H296" s="76">
        <v>5893048</v>
      </c>
    </row>
    <row r="297" spans="1:8" ht="24" x14ac:dyDescent="0.3">
      <c r="A297" s="52" t="s">
        <v>286</v>
      </c>
      <c r="B297" s="50" t="s">
        <v>369</v>
      </c>
      <c r="C297" s="50" t="s">
        <v>154</v>
      </c>
      <c r="D297" s="49" t="s">
        <v>398</v>
      </c>
      <c r="E297" s="49">
        <v>300</v>
      </c>
      <c r="F297" s="76">
        <v>5328737</v>
      </c>
      <c r="G297" s="76">
        <v>3084000</v>
      </c>
      <c r="H297" s="76">
        <v>3430000</v>
      </c>
    </row>
    <row r="298" spans="1:8" ht="132" x14ac:dyDescent="0.3">
      <c r="A298" s="193" t="s">
        <v>651</v>
      </c>
      <c r="B298" s="50" t="s">
        <v>369</v>
      </c>
      <c r="C298" s="50" t="s">
        <v>154</v>
      </c>
      <c r="D298" s="49" t="s">
        <v>650</v>
      </c>
      <c r="E298" s="49"/>
      <c r="F298" s="76">
        <f>F299</f>
        <v>91798</v>
      </c>
      <c r="G298" s="76">
        <f t="shared" ref="G298:H298" si="62">G299</f>
        <v>87510</v>
      </c>
      <c r="H298" s="76">
        <f t="shared" si="62"/>
        <v>87510</v>
      </c>
    </row>
    <row r="299" spans="1:8" ht="36" x14ac:dyDescent="0.3">
      <c r="A299" s="49" t="s">
        <v>171</v>
      </c>
      <c r="B299" s="50" t="s">
        <v>369</v>
      </c>
      <c r="C299" s="50" t="s">
        <v>154</v>
      </c>
      <c r="D299" s="49" t="s">
        <v>650</v>
      </c>
      <c r="E299" s="49">
        <v>200</v>
      </c>
      <c r="F299" s="76">
        <v>91798</v>
      </c>
      <c r="G299" s="76">
        <v>87510</v>
      </c>
      <c r="H299" s="76">
        <v>87510</v>
      </c>
    </row>
    <row r="300" spans="1:8" ht="36" x14ac:dyDescent="0.3">
      <c r="A300" s="52" t="s">
        <v>399</v>
      </c>
      <c r="B300" s="50" t="s">
        <v>369</v>
      </c>
      <c r="C300" s="50" t="s">
        <v>154</v>
      </c>
      <c r="D300" s="54" t="s">
        <v>400</v>
      </c>
      <c r="E300" s="49"/>
      <c r="F300" s="76">
        <f>F301</f>
        <v>1425000</v>
      </c>
      <c r="G300" s="76">
        <f>G301</f>
        <v>1100000</v>
      </c>
      <c r="H300" s="76">
        <f>H301</f>
        <v>1000000</v>
      </c>
    </row>
    <row r="301" spans="1:8" ht="36" x14ac:dyDescent="0.3">
      <c r="A301" s="49" t="s">
        <v>171</v>
      </c>
      <c r="B301" s="50" t="s">
        <v>369</v>
      </c>
      <c r="C301" s="50" t="s">
        <v>154</v>
      </c>
      <c r="D301" s="54" t="s">
        <v>400</v>
      </c>
      <c r="E301" s="49">
        <v>200</v>
      </c>
      <c r="F301" s="76">
        <v>1425000</v>
      </c>
      <c r="G301" s="71">
        <v>1100000</v>
      </c>
      <c r="H301" s="71">
        <v>1000000</v>
      </c>
    </row>
    <row r="302" spans="1:8" ht="36" x14ac:dyDescent="0.3">
      <c r="A302" s="72" t="s">
        <v>383</v>
      </c>
      <c r="B302" s="50" t="s">
        <v>369</v>
      </c>
      <c r="C302" s="50" t="s">
        <v>154</v>
      </c>
      <c r="D302" s="49" t="s">
        <v>401</v>
      </c>
      <c r="E302" s="49"/>
      <c r="F302" s="58">
        <f>F303</f>
        <v>15322</v>
      </c>
      <c r="G302" s="58">
        <f>G303</f>
        <v>43407</v>
      </c>
      <c r="H302" s="58">
        <f>H303</f>
        <v>43407</v>
      </c>
    </row>
    <row r="303" spans="1:8" ht="72" x14ac:dyDescent="0.3">
      <c r="A303" s="49" t="s">
        <v>160</v>
      </c>
      <c r="B303" s="50" t="s">
        <v>369</v>
      </c>
      <c r="C303" s="50" t="s">
        <v>154</v>
      </c>
      <c r="D303" s="49" t="s">
        <v>401</v>
      </c>
      <c r="E303" s="49">
        <v>100</v>
      </c>
      <c r="F303" s="58">
        <v>15322</v>
      </c>
      <c r="G303" s="71">
        <v>43407</v>
      </c>
      <c r="H303" s="71">
        <v>43407</v>
      </c>
    </row>
    <row r="304" spans="1:8" ht="48" x14ac:dyDescent="0.3">
      <c r="A304" s="72" t="s">
        <v>385</v>
      </c>
      <c r="B304" s="50" t="s">
        <v>369</v>
      </c>
      <c r="C304" s="50" t="s">
        <v>154</v>
      </c>
      <c r="D304" s="49" t="s">
        <v>402</v>
      </c>
      <c r="E304" s="49"/>
      <c r="F304" s="58">
        <f>F305</f>
        <v>291108</v>
      </c>
      <c r="G304" s="58">
        <f>G305</f>
        <v>824725</v>
      </c>
      <c r="H304" s="58">
        <f>H305</f>
        <v>824725</v>
      </c>
    </row>
    <row r="305" spans="1:8" ht="72" x14ac:dyDescent="0.3">
      <c r="A305" s="49" t="s">
        <v>160</v>
      </c>
      <c r="B305" s="50" t="s">
        <v>369</v>
      </c>
      <c r="C305" s="50" t="s">
        <v>154</v>
      </c>
      <c r="D305" s="49" t="s">
        <v>402</v>
      </c>
      <c r="E305" s="49">
        <v>100</v>
      </c>
      <c r="F305" s="58">
        <v>291108</v>
      </c>
      <c r="G305" s="71">
        <v>824725</v>
      </c>
      <c r="H305" s="71">
        <v>824725</v>
      </c>
    </row>
    <row r="306" spans="1:8" ht="60" x14ac:dyDescent="0.3">
      <c r="A306" s="49" t="s">
        <v>403</v>
      </c>
      <c r="B306" s="50" t="s">
        <v>369</v>
      </c>
      <c r="C306" s="50" t="s">
        <v>154</v>
      </c>
      <c r="D306" s="49" t="s">
        <v>404</v>
      </c>
      <c r="E306" s="49"/>
      <c r="F306" s="58">
        <f>F307</f>
        <v>326750</v>
      </c>
      <c r="G306" s="58">
        <f>G307</f>
        <v>862535</v>
      </c>
      <c r="H306" s="58">
        <f>H307</f>
        <v>862535</v>
      </c>
    </row>
    <row r="307" spans="1:8" ht="36" x14ac:dyDescent="0.3">
      <c r="A307" s="49" t="s">
        <v>171</v>
      </c>
      <c r="B307" s="50" t="s">
        <v>369</v>
      </c>
      <c r="C307" s="50" t="s">
        <v>154</v>
      </c>
      <c r="D307" s="49" t="s">
        <v>404</v>
      </c>
      <c r="E307" s="49">
        <v>200</v>
      </c>
      <c r="F307" s="58">
        <v>326750</v>
      </c>
      <c r="G307" s="71">
        <v>862535</v>
      </c>
      <c r="H307" s="71">
        <v>862535</v>
      </c>
    </row>
    <row r="308" spans="1:8" ht="60" x14ac:dyDescent="0.3">
      <c r="A308" s="49" t="s">
        <v>405</v>
      </c>
      <c r="B308" s="50" t="s">
        <v>369</v>
      </c>
      <c r="C308" s="50" t="s">
        <v>154</v>
      </c>
      <c r="D308" s="49" t="s">
        <v>406</v>
      </c>
      <c r="E308" s="49"/>
      <c r="F308" s="58">
        <f>F309</f>
        <v>916930</v>
      </c>
      <c r="G308" s="58">
        <f>G309</f>
        <v>2420454</v>
      </c>
      <c r="H308" s="58">
        <f>H309</f>
        <v>2420454</v>
      </c>
    </row>
    <row r="309" spans="1:8" ht="36" x14ac:dyDescent="0.3">
      <c r="A309" s="49" t="s">
        <v>171</v>
      </c>
      <c r="B309" s="50" t="s">
        <v>369</v>
      </c>
      <c r="C309" s="50" t="s">
        <v>154</v>
      </c>
      <c r="D309" s="49" t="s">
        <v>406</v>
      </c>
      <c r="E309" s="49">
        <v>200</v>
      </c>
      <c r="F309" s="58">
        <v>916930</v>
      </c>
      <c r="G309" s="71">
        <v>2420454</v>
      </c>
      <c r="H309" s="71">
        <v>2420454</v>
      </c>
    </row>
    <row r="310" spans="1:8" ht="84" x14ac:dyDescent="0.3">
      <c r="A310" s="72" t="s">
        <v>715</v>
      </c>
      <c r="B310" s="50" t="s">
        <v>369</v>
      </c>
      <c r="C310" s="50" t="s">
        <v>154</v>
      </c>
      <c r="D310" s="49" t="s">
        <v>407</v>
      </c>
      <c r="E310" s="49"/>
      <c r="F310" s="58">
        <f>F311</f>
        <v>203790</v>
      </c>
      <c r="G310" s="58">
        <f>G311</f>
        <v>323931</v>
      </c>
      <c r="H310" s="58">
        <f>H311</f>
        <v>323931</v>
      </c>
    </row>
    <row r="311" spans="1:8" ht="36" x14ac:dyDescent="0.3">
      <c r="A311" s="49" t="s">
        <v>171</v>
      </c>
      <c r="B311" s="50" t="s">
        <v>369</v>
      </c>
      <c r="C311" s="50" t="s">
        <v>154</v>
      </c>
      <c r="D311" s="49" t="s">
        <v>407</v>
      </c>
      <c r="E311" s="49">
        <v>200</v>
      </c>
      <c r="F311" s="58">
        <v>203790</v>
      </c>
      <c r="G311" s="71">
        <v>323931</v>
      </c>
      <c r="H311" s="71">
        <v>323931</v>
      </c>
    </row>
    <row r="312" spans="1:8" ht="72" x14ac:dyDescent="0.3">
      <c r="A312" s="72" t="s">
        <v>716</v>
      </c>
      <c r="B312" s="50" t="s">
        <v>369</v>
      </c>
      <c r="C312" s="50" t="s">
        <v>154</v>
      </c>
      <c r="D312" s="49" t="s">
        <v>408</v>
      </c>
      <c r="E312" s="49"/>
      <c r="F312" s="58">
        <f>F313</f>
        <v>1374210</v>
      </c>
      <c r="G312" s="58">
        <f>G313</f>
        <v>3321069</v>
      </c>
      <c r="H312" s="58">
        <f>H313</f>
        <v>3321069</v>
      </c>
    </row>
    <row r="313" spans="1:8" ht="36" x14ac:dyDescent="0.3">
      <c r="A313" s="49" t="s">
        <v>171</v>
      </c>
      <c r="B313" s="50" t="s">
        <v>369</v>
      </c>
      <c r="C313" s="50" t="s">
        <v>154</v>
      </c>
      <c r="D313" s="49" t="s">
        <v>408</v>
      </c>
      <c r="E313" s="49">
        <v>200</v>
      </c>
      <c r="F313" s="58">
        <v>1374210</v>
      </c>
      <c r="G313" s="71">
        <v>3321069</v>
      </c>
      <c r="H313" s="71">
        <v>3321069</v>
      </c>
    </row>
    <row r="314" spans="1:8" ht="75" customHeight="1" x14ac:dyDescent="0.3">
      <c r="A314" s="52" t="s">
        <v>648</v>
      </c>
      <c r="B314" s="50" t="s">
        <v>369</v>
      </c>
      <c r="C314" s="50" t="s">
        <v>154</v>
      </c>
      <c r="D314" s="49" t="s">
        <v>646</v>
      </c>
      <c r="E314" s="49"/>
      <c r="F314" s="58">
        <f>F315</f>
        <v>2234202</v>
      </c>
      <c r="G314" s="58">
        <f t="shared" ref="G314:H314" si="63">G315</f>
        <v>0</v>
      </c>
      <c r="H314" s="58">
        <f t="shared" si="63"/>
        <v>0</v>
      </c>
    </row>
    <row r="315" spans="1:8" ht="36" x14ac:dyDescent="0.3">
      <c r="A315" s="49" t="s">
        <v>171</v>
      </c>
      <c r="B315" s="50" t="s">
        <v>369</v>
      </c>
      <c r="C315" s="50" t="s">
        <v>154</v>
      </c>
      <c r="D315" s="49" t="s">
        <v>646</v>
      </c>
      <c r="E315" s="49">
        <v>200</v>
      </c>
      <c r="F315" s="58">
        <v>2234202</v>
      </c>
      <c r="G315" s="71"/>
      <c r="H315" s="71"/>
    </row>
    <row r="316" spans="1:8" ht="93.75" customHeight="1" x14ac:dyDescent="0.3">
      <c r="A316" s="52" t="s">
        <v>649</v>
      </c>
      <c r="B316" s="50" t="s">
        <v>369</v>
      </c>
      <c r="C316" s="50" t="s">
        <v>154</v>
      </c>
      <c r="D316" s="49" t="s">
        <v>647</v>
      </c>
      <c r="E316" s="49"/>
      <c r="F316" s="58">
        <f>F317</f>
        <v>1489468</v>
      </c>
      <c r="G316" s="58">
        <f t="shared" ref="G316:H316" si="64">G317</f>
        <v>0</v>
      </c>
      <c r="H316" s="58">
        <f t="shared" si="64"/>
        <v>0</v>
      </c>
    </row>
    <row r="317" spans="1:8" ht="36" x14ac:dyDescent="0.3">
      <c r="A317" s="49" t="s">
        <v>171</v>
      </c>
      <c r="B317" s="50" t="s">
        <v>369</v>
      </c>
      <c r="C317" s="50" t="s">
        <v>154</v>
      </c>
      <c r="D317" s="49" t="s">
        <v>647</v>
      </c>
      <c r="E317" s="49">
        <v>200</v>
      </c>
      <c r="F317" s="58">
        <v>1489468</v>
      </c>
      <c r="G317" s="71"/>
      <c r="H317" s="71"/>
    </row>
    <row r="318" spans="1:8" ht="60" x14ac:dyDescent="0.3">
      <c r="A318" s="49" t="s">
        <v>409</v>
      </c>
      <c r="B318" s="50" t="s">
        <v>369</v>
      </c>
      <c r="C318" s="50" t="s">
        <v>154</v>
      </c>
      <c r="D318" s="49" t="s">
        <v>410</v>
      </c>
      <c r="E318" s="49"/>
      <c r="F318" s="58">
        <f>F319</f>
        <v>7366141</v>
      </c>
      <c r="G318" s="58">
        <f>G319</f>
        <v>6698322</v>
      </c>
      <c r="H318" s="58">
        <f>H319</f>
        <v>7238710</v>
      </c>
    </row>
    <row r="319" spans="1:8" ht="36" x14ac:dyDescent="0.3">
      <c r="A319" s="49" t="s">
        <v>171</v>
      </c>
      <c r="B319" s="50" t="s">
        <v>369</v>
      </c>
      <c r="C319" s="50" t="s">
        <v>154</v>
      </c>
      <c r="D319" s="49" t="s">
        <v>410</v>
      </c>
      <c r="E319" s="49">
        <v>200</v>
      </c>
      <c r="F319" s="58">
        <v>7366141</v>
      </c>
      <c r="G319" s="71">
        <v>6698322</v>
      </c>
      <c r="H319" s="71">
        <v>7238710</v>
      </c>
    </row>
    <row r="320" spans="1:8" x14ac:dyDescent="0.3">
      <c r="A320" s="49" t="s">
        <v>817</v>
      </c>
      <c r="B320" s="50" t="s">
        <v>369</v>
      </c>
      <c r="C320" s="50" t="s">
        <v>154</v>
      </c>
      <c r="D320" s="49" t="s">
        <v>818</v>
      </c>
      <c r="E320" s="49"/>
      <c r="F320" s="58">
        <f>F321</f>
        <v>0</v>
      </c>
      <c r="G320" s="58">
        <f t="shared" ref="G320:H320" si="65">G321</f>
        <v>169119643</v>
      </c>
      <c r="H320" s="58">
        <f t="shared" si="65"/>
        <v>92526688</v>
      </c>
    </row>
    <row r="321" spans="1:8" ht="24" x14ac:dyDescent="0.3">
      <c r="A321" s="49" t="s">
        <v>801</v>
      </c>
      <c r="B321" s="50" t="s">
        <v>369</v>
      </c>
      <c r="C321" s="50" t="s">
        <v>154</v>
      </c>
      <c r="D321" s="49" t="s">
        <v>810</v>
      </c>
      <c r="E321" s="49"/>
      <c r="F321" s="58">
        <f>F322</f>
        <v>0</v>
      </c>
      <c r="G321" s="58">
        <f t="shared" ref="G321:H321" si="66">G322</f>
        <v>169119643</v>
      </c>
      <c r="H321" s="58">
        <f t="shared" si="66"/>
        <v>92526688</v>
      </c>
    </row>
    <row r="322" spans="1:8" ht="36" x14ac:dyDescent="0.3">
      <c r="A322" s="49" t="s">
        <v>171</v>
      </c>
      <c r="B322" s="50" t="s">
        <v>369</v>
      </c>
      <c r="C322" s="50" t="s">
        <v>154</v>
      </c>
      <c r="D322" s="49" t="s">
        <v>810</v>
      </c>
      <c r="E322" s="49">
        <v>200</v>
      </c>
      <c r="F322" s="58">
        <v>0</v>
      </c>
      <c r="G322" s="71">
        <v>169119643</v>
      </c>
      <c r="H322" s="71">
        <v>92526688</v>
      </c>
    </row>
    <row r="323" spans="1:8" ht="24" x14ac:dyDescent="0.3">
      <c r="A323" s="49" t="s">
        <v>811</v>
      </c>
      <c r="B323" s="50" t="s">
        <v>369</v>
      </c>
      <c r="C323" s="50" t="s">
        <v>154</v>
      </c>
      <c r="D323" s="77" t="s">
        <v>812</v>
      </c>
      <c r="E323" s="49"/>
      <c r="F323" s="71">
        <f>F326+F328+F324</f>
        <v>30651211</v>
      </c>
      <c r="G323" s="71">
        <f t="shared" ref="G323:H323" si="67">G326+G328+G324</f>
        <v>30712045</v>
      </c>
      <c r="H323" s="71">
        <f t="shared" si="67"/>
        <v>30756030</v>
      </c>
    </row>
    <row r="324" spans="1:8" ht="72" x14ac:dyDescent="0.3">
      <c r="A324" s="91" t="s">
        <v>848</v>
      </c>
      <c r="B324" s="50" t="s">
        <v>369</v>
      </c>
      <c r="C324" s="50" t="s">
        <v>154</v>
      </c>
      <c r="D324" s="77" t="s">
        <v>847</v>
      </c>
      <c r="E324" s="49"/>
      <c r="F324" s="71">
        <f>F325</f>
        <v>1093680</v>
      </c>
      <c r="G324" s="71">
        <f t="shared" ref="G324:H324" si="68">G325</f>
        <v>1093680</v>
      </c>
      <c r="H324" s="71">
        <f t="shared" si="68"/>
        <v>1093680</v>
      </c>
    </row>
    <row r="325" spans="1:8" ht="72" x14ac:dyDescent="0.3">
      <c r="A325" s="49" t="s">
        <v>160</v>
      </c>
      <c r="B325" s="50" t="s">
        <v>369</v>
      </c>
      <c r="C325" s="50" t="s">
        <v>154</v>
      </c>
      <c r="D325" s="77" t="s">
        <v>847</v>
      </c>
      <c r="E325" s="49">
        <v>100</v>
      </c>
      <c r="F325" s="71">
        <v>1093680</v>
      </c>
      <c r="G325" s="71">
        <v>1093680</v>
      </c>
      <c r="H325" s="71">
        <v>1093680</v>
      </c>
    </row>
    <row r="326" spans="1:8" ht="60" x14ac:dyDescent="0.3">
      <c r="A326" s="194" t="s">
        <v>411</v>
      </c>
      <c r="B326" s="50" t="s">
        <v>369</v>
      </c>
      <c r="C326" s="50" t="s">
        <v>154</v>
      </c>
      <c r="D326" s="77" t="s">
        <v>813</v>
      </c>
      <c r="E326" s="49"/>
      <c r="F326" s="71">
        <f t="shared" ref="F326:H326" si="69">F327</f>
        <v>2371771</v>
      </c>
      <c r="G326" s="71">
        <f t="shared" si="69"/>
        <v>2432605</v>
      </c>
      <c r="H326" s="71">
        <f t="shared" si="69"/>
        <v>2476590</v>
      </c>
    </row>
    <row r="327" spans="1:8" ht="72" x14ac:dyDescent="0.3">
      <c r="A327" s="49" t="s">
        <v>160</v>
      </c>
      <c r="B327" s="50" t="s">
        <v>369</v>
      </c>
      <c r="C327" s="50" t="s">
        <v>154</v>
      </c>
      <c r="D327" s="77" t="s">
        <v>813</v>
      </c>
      <c r="E327" s="49">
        <v>100</v>
      </c>
      <c r="F327" s="71">
        <v>2371771</v>
      </c>
      <c r="G327" s="71">
        <v>2432605</v>
      </c>
      <c r="H327" s="71">
        <v>2476590</v>
      </c>
    </row>
    <row r="328" spans="1:8" ht="120" x14ac:dyDescent="0.3">
      <c r="A328" s="49" t="s">
        <v>814</v>
      </c>
      <c r="B328" s="50" t="s">
        <v>369</v>
      </c>
      <c r="C328" s="50" t="s">
        <v>154</v>
      </c>
      <c r="D328" s="49" t="s">
        <v>816</v>
      </c>
      <c r="E328" s="49" t="s">
        <v>815</v>
      </c>
      <c r="F328" s="58">
        <f>F329</f>
        <v>27185760</v>
      </c>
      <c r="G328" s="58">
        <f t="shared" ref="G328:H328" si="70">G329</f>
        <v>27185760</v>
      </c>
      <c r="H328" s="58">
        <f t="shared" si="70"/>
        <v>27185760</v>
      </c>
    </row>
    <row r="329" spans="1:8" ht="72" x14ac:dyDescent="0.3">
      <c r="A329" s="49" t="s">
        <v>160</v>
      </c>
      <c r="B329" s="50" t="s">
        <v>369</v>
      </c>
      <c r="C329" s="50" t="s">
        <v>154</v>
      </c>
      <c r="D329" s="49" t="s">
        <v>816</v>
      </c>
      <c r="E329" s="49" t="s">
        <v>201</v>
      </c>
      <c r="F329" s="58">
        <v>27185760</v>
      </c>
      <c r="G329" s="71">
        <v>27185760</v>
      </c>
      <c r="H329" s="71">
        <v>27185760</v>
      </c>
    </row>
    <row r="330" spans="1:8" ht="60" x14ac:dyDescent="0.3">
      <c r="A330" s="49" t="s">
        <v>275</v>
      </c>
      <c r="B330" s="50" t="s">
        <v>369</v>
      </c>
      <c r="C330" s="50" t="s">
        <v>154</v>
      </c>
      <c r="D330" s="49" t="s">
        <v>276</v>
      </c>
      <c r="E330" s="49"/>
      <c r="F330" s="76">
        <f>F331</f>
        <v>50000</v>
      </c>
      <c r="G330" s="76">
        <f t="shared" ref="G330:H333" si="71">G331</f>
        <v>0</v>
      </c>
      <c r="H330" s="76">
        <f t="shared" si="71"/>
        <v>0</v>
      </c>
    </row>
    <row r="331" spans="1:8" ht="36" x14ac:dyDescent="0.3">
      <c r="A331" s="52" t="s">
        <v>703</v>
      </c>
      <c r="B331" s="50" t="s">
        <v>369</v>
      </c>
      <c r="C331" s="50" t="s">
        <v>154</v>
      </c>
      <c r="D331" s="49" t="s">
        <v>277</v>
      </c>
      <c r="E331" s="49"/>
      <c r="F331" s="76">
        <f>F332</f>
        <v>50000</v>
      </c>
      <c r="G331" s="76">
        <f t="shared" si="71"/>
        <v>0</v>
      </c>
      <c r="H331" s="76">
        <f t="shared" si="71"/>
        <v>0</v>
      </c>
    </row>
    <row r="332" spans="1:8" ht="48" x14ac:dyDescent="0.3">
      <c r="A332" s="52" t="s">
        <v>278</v>
      </c>
      <c r="B332" s="50" t="s">
        <v>369</v>
      </c>
      <c r="C332" s="50" t="s">
        <v>154</v>
      </c>
      <c r="D332" s="49" t="s">
        <v>279</v>
      </c>
      <c r="E332" s="49"/>
      <c r="F332" s="76">
        <f>F333</f>
        <v>50000</v>
      </c>
      <c r="G332" s="76">
        <f t="shared" si="71"/>
        <v>0</v>
      </c>
      <c r="H332" s="76">
        <f t="shared" si="71"/>
        <v>0</v>
      </c>
    </row>
    <row r="333" spans="1:8" ht="36" x14ac:dyDescent="0.3">
      <c r="A333" s="52" t="s">
        <v>280</v>
      </c>
      <c r="B333" s="50" t="s">
        <v>369</v>
      </c>
      <c r="C333" s="50" t="s">
        <v>154</v>
      </c>
      <c r="D333" s="49" t="s">
        <v>281</v>
      </c>
      <c r="E333" s="49"/>
      <c r="F333" s="76">
        <f>F334</f>
        <v>50000</v>
      </c>
      <c r="G333" s="76">
        <f t="shared" si="71"/>
        <v>0</v>
      </c>
      <c r="H333" s="76">
        <f t="shared" si="71"/>
        <v>0</v>
      </c>
    </row>
    <row r="334" spans="1:8" ht="36" x14ac:dyDescent="0.3">
      <c r="A334" s="49" t="s">
        <v>171</v>
      </c>
      <c r="B334" s="50" t="s">
        <v>369</v>
      </c>
      <c r="C334" s="50" t="s">
        <v>154</v>
      </c>
      <c r="D334" s="49" t="s">
        <v>281</v>
      </c>
      <c r="E334" s="49">
        <v>200</v>
      </c>
      <c r="F334" s="76">
        <v>50000</v>
      </c>
      <c r="G334" s="71">
        <v>0</v>
      </c>
      <c r="H334" s="71">
        <v>0</v>
      </c>
    </row>
    <row r="335" spans="1:8" ht="36" x14ac:dyDescent="0.3">
      <c r="A335" s="49" t="s">
        <v>194</v>
      </c>
      <c r="B335" s="50" t="s">
        <v>369</v>
      </c>
      <c r="C335" s="50" t="s">
        <v>154</v>
      </c>
      <c r="D335" s="49" t="s">
        <v>195</v>
      </c>
      <c r="E335" s="49"/>
      <c r="F335" s="76">
        <f>F336</f>
        <v>100000</v>
      </c>
      <c r="G335" s="76">
        <f t="shared" ref="G335:H338" si="72">G336</f>
        <v>0</v>
      </c>
      <c r="H335" s="76">
        <f t="shared" si="72"/>
        <v>0</v>
      </c>
    </row>
    <row r="336" spans="1:8" ht="84" x14ac:dyDescent="0.3">
      <c r="A336" s="49" t="s">
        <v>849</v>
      </c>
      <c r="B336" s="50" t="s">
        <v>369</v>
      </c>
      <c r="C336" s="50" t="s">
        <v>154</v>
      </c>
      <c r="D336" s="49" t="s">
        <v>282</v>
      </c>
      <c r="E336" s="49"/>
      <c r="F336" s="76">
        <f>F337</f>
        <v>100000</v>
      </c>
      <c r="G336" s="76">
        <f t="shared" si="72"/>
        <v>0</v>
      </c>
      <c r="H336" s="76">
        <f t="shared" si="72"/>
        <v>0</v>
      </c>
    </row>
    <row r="337" spans="1:8" ht="36" x14ac:dyDescent="0.3">
      <c r="A337" s="49" t="s">
        <v>852</v>
      </c>
      <c r="B337" s="50" t="s">
        <v>369</v>
      </c>
      <c r="C337" s="50" t="s">
        <v>154</v>
      </c>
      <c r="D337" s="49" t="s">
        <v>850</v>
      </c>
      <c r="E337" s="49"/>
      <c r="F337" s="76">
        <f>F338</f>
        <v>100000</v>
      </c>
      <c r="G337" s="76">
        <f t="shared" si="72"/>
        <v>0</v>
      </c>
      <c r="H337" s="76">
        <f t="shared" si="72"/>
        <v>0</v>
      </c>
    </row>
    <row r="338" spans="1:8" ht="36" x14ac:dyDescent="0.3">
      <c r="A338" s="49" t="s">
        <v>334</v>
      </c>
      <c r="B338" s="50" t="s">
        <v>369</v>
      </c>
      <c r="C338" s="50" t="s">
        <v>154</v>
      </c>
      <c r="D338" s="49" t="s">
        <v>851</v>
      </c>
      <c r="E338" s="49"/>
      <c r="F338" s="76">
        <f>F339</f>
        <v>100000</v>
      </c>
      <c r="G338" s="76">
        <f t="shared" si="72"/>
        <v>0</v>
      </c>
      <c r="H338" s="76">
        <f t="shared" si="72"/>
        <v>0</v>
      </c>
    </row>
    <row r="339" spans="1:8" ht="36" x14ac:dyDescent="0.3">
      <c r="A339" s="49" t="s">
        <v>171</v>
      </c>
      <c r="B339" s="50" t="s">
        <v>369</v>
      </c>
      <c r="C339" s="50" t="s">
        <v>154</v>
      </c>
      <c r="D339" s="49" t="s">
        <v>851</v>
      </c>
      <c r="E339" s="49">
        <v>200</v>
      </c>
      <c r="F339" s="76">
        <v>100000</v>
      </c>
      <c r="G339" s="76">
        <v>0</v>
      </c>
      <c r="H339" s="76">
        <v>0</v>
      </c>
    </row>
    <row r="340" spans="1:8" ht="36" x14ac:dyDescent="0.3">
      <c r="A340" s="52" t="s">
        <v>204</v>
      </c>
      <c r="B340" s="50" t="s">
        <v>369</v>
      </c>
      <c r="C340" s="50" t="s">
        <v>154</v>
      </c>
      <c r="D340" s="49" t="s">
        <v>205</v>
      </c>
      <c r="E340" s="49"/>
      <c r="F340" s="58">
        <f>F341</f>
        <v>90000</v>
      </c>
      <c r="G340" s="58">
        <f t="shared" ref="G340:H343" si="73">G341</f>
        <v>90000</v>
      </c>
      <c r="H340" s="58">
        <f t="shared" si="73"/>
        <v>90000</v>
      </c>
    </row>
    <row r="341" spans="1:8" ht="48" x14ac:dyDescent="0.3">
      <c r="A341" s="52" t="s">
        <v>412</v>
      </c>
      <c r="B341" s="50" t="s">
        <v>369</v>
      </c>
      <c r="C341" s="50" t="s">
        <v>154</v>
      </c>
      <c r="D341" s="49" t="s">
        <v>413</v>
      </c>
      <c r="E341" s="49"/>
      <c r="F341" s="76">
        <f>F342</f>
        <v>90000</v>
      </c>
      <c r="G341" s="76">
        <f t="shared" si="73"/>
        <v>90000</v>
      </c>
      <c r="H341" s="76">
        <f t="shared" si="73"/>
        <v>90000</v>
      </c>
    </row>
    <row r="342" spans="1:8" ht="36" x14ac:dyDescent="0.3">
      <c r="A342" s="52" t="s">
        <v>717</v>
      </c>
      <c r="B342" s="50" t="s">
        <v>369</v>
      </c>
      <c r="C342" s="50" t="s">
        <v>154</v>
      </c>
      <c r="D342" s="49" t="s">
        <v>414</v>
      </c>
      <c r="E342" s="49"/>
      <c r="F342" s="76">
        <f>F343</f>
        <v>90000</v>
      </c>
      <c r="G342" s="76">
        <f t="shared" si="73"/>
        <v>90000</v>
      </c>
      <c r="H342" s="76">
        <f t="shared" si="73"/>
        <v>90000</v>
      </c>
    </row>
    <row r="343" spans="1:8" ht="24" x14ac:dyDescent="0.3">
      <c r="A343" s="52" t="s">
        <v>415</v>
      </c>
      <c r="B343" s="50" t="s">
        <v>369</v>
      </c>
      <c r="C343" s="50" t="s">
        <v>154</v>
      </c>
      <c r="D343" s="49" t="s">
        <v>416</v>
      </c>
      <c r="E343" s="49"/>
      <c r="F343" s="76">
        <f>F344</f>
        <v>90000</v>
      </c>
      <c r="G343" s="76">
        <f t="shared" si="73"/>
        <v>90000</v>
      </c>
      <c r="H343" s="76">
        <f t="shared" si="73"/>
        <v>90000</v>
      </c>
    </row>
    <row r="344" spans="1:8" ht="36" x14ac:dyDescent="0.3">
      <c r="A344" s="49" t="s">
        <v>171</v>
      </c>
      <c r="B344" s="50" t="s">
        <v>369</v>
      </c>
      <c r="C344" s="50" t="s">
        <v>154</v>
      </c>
      <c r="D344" s="49" t="s">
        <v>416</v>
      </c>
      <c r="E344" s="49">
        <v>200</v>
      </c>
      <c r="F344" s="58">
        <v>90000</v>
      </c>
      <c r="G344" s="71">
        <v>90000</v>
      </c>
      <c r="H344" s="71">
        <v>90000</v>
      </c>
    </row>
    <row r="345" spans="1:8" ht="36" x14ac:dyDescent="0.3">
      <c r="A345" s="49" t="s">
        <v>845</v>
      </c>
      <c r="B345" s="50" t="s">
        <v>369</v>
      </c>
      <c r="C345" s="50" t="s">
        <v>154</v>
      </c>
      <c r="D345" s="77" t="s">
        <v>843</v>
      </c>
      <c r="E345" s="49"/>
      <c r="F345" s="58">
        <f>F346</f>
        <v>37653632</v>
      </c>
      <c r="G345" s="58">
        <f t="shared" ref="G345:H347" si="74">G346</f>
        <v>0</v>
      </c>
      <c r="H345" s="58">
        <f t="shared" si="74"/>
        <v>0</v>
      </c>
    </row>
    <row r="346" spans="1:8" ht="36" x14ac:dyDescent="0.3">
      <c r="A346" s="49" t="s">
        <v>846</v>
      </c>
      <c r="B346" s="50" t="s">
        <v>369</v>
      </c>
      <c r="C346" s="50" t="s">
        <v>154</v>
      </c>
      <c r="D346" s="77" t="s">
        <v>841</v>
      </c>
      <c r="E346" s="49"/>
      <c r="F346" s="58">
        <f>F347</f>
        <v>37653632</v>
      </c>
      <c r="G346" s="58">
        <f t="shared" si="74"/>
        <v>0</v>
      </c>
      <c r="H346" s="58">
        <f t="shared" si="74"/>
        <v>0</v>
      </c>
    </row>
    <row r="347" spans="1:8" ht="84" x14ac:dyDescent="0.3">
      <c r="A347" s="49" t="s">
        <v>844</v>
      </c>
      <c r="B347" s="50" t="s">
        <v>369</v>
      </c>
      <c r="C347" s="50" t="s">
        <v>154</v>
      </c>
      <c r="D347" s="77" t="s">
        <v>842</v>
      </c>
      <c r="E347" s="49"/>
      <c r="F347" s="58">
        <f>F348</f>
        <v>37653632</v>
      </c>
      <c r="G347" s="58">
        <f t="shared" si="74"/>
        <v>0</v>
      </c>
      <c r="H347" s="58">
        <f t="shared" si="74"/>
        <v>0</v>
      </c>
    </row>
    <row r="348" spans="1:8" ht="72" x14ac:dyDescent="0.3">
      <c r="A348" s="49" t="s">
        <v>160</v>
      </c>
      <c r="B348" s="50" t="s">
        <v>369</v>
      </c>
      <c r="C348" s="50" t="s">
        <v>154</v>
      </c>
      <c r="D348" s="77" t="s">
        <v>842</v>
      </c>
      <c r="E348" s="49">
        <v>100</v>
      </c>
      <c r="F348" s="58">
        <v>37653632</v>
      </c>
      <c r="G348" s="58">
        <v>0</v>
      </c>
      <c r="H348" s="58">
        <v>0</v>
      </c>
    </row>
    <row r="349" spans="1:8" x14ac:dyDescent="0.3">
      <c r="A349" s="45" t="s">
        <v>417</v>
      </c>
      <c r="B349" s="48" t="s">
        <v>369</v>
      </c>
      <c r="C349" s="48" t="s">
        <v>162</v>
      </c>
      <c r="D349" s="45"/>
      <c r="E349" s="45"/>
      <c r="F349" s="165">
        <f>F350</f>
        <v>15614341</v>
      </c>
      <c r="G349" s="165">
        <f>G350</f>
        <v>11812182</v>
      </c>
      <c r="H349" s="165">
        <f>H350</f>
        <v>11812182</v>
      </c>
    </row>
    <row r="350" spans="1:8" ht="36" x14ac:dyDescent="0.3">
      <c r="A350" s="52" t="s">
        <v>728</v>
      </c>
      <c r="B350" s="50" t="s">
        <v>369</v>
      </c>
      <c r="C350" s="50" t="s">
        <v>162</v>
      </c>
      <c r="D350" s="54" t="s">
        <v>252</v>
      </c>
      <c r="E350" s="49"/>
      <c r="F350" s="76">
        <f>F351</f>
        <v>15614341</v>
      </c>
      <c r="G350" s="76">
        <f t="shared" ref="G350:H350" si="75">G351</f>
        <v>11812182</v>
      </c>
      <c r="H350" s="76">
        <f t="shared" si="75"/>
        <v>11812182</v>
      </c>
    </row>
    <row r="351" spans="1:8" ht="42.75" customHeight="1" x14ac:dyDescent="0.3">
      <c r="A351" s="49" t="s">
        <v>418</v>
      </c>
      <c r="B351" s="50" t="s">
        <v>369</v>
      </c>
      <c r="C351" s="50" t="s">
        <v>162</v>
      </c>
      <c r="D351" s="49" t="s">
        <v>419</v>
      </c>
      <c r="E351" s="49"/>
      <c r="F351" s="76">
        <f>F352+F360</f>
        <v>15614341</v>
      </c>
      <c r="G351" s="76">
        <f t="shared" ref="G351:H351" si="76">G352+G360</f>
        <v>11812182</v>
      </c>
      <c r="H351" s="76">
        <f t="shared" si="76"/>
        <v>11812182</v>
      </c>
    </row>
    <row r="352" spans="1:8" ht="24" x14ac:dyDescent="0.3">
      <c r="A352" s="52" t="s">
        <v>420</v>
      </c>
      <c r="B352" s="50" t="s">
        <v>369</v>
      </c>
      <c r="C352" s="50" t="s">
        <v>162</v>
      </c>
      <c r="D352" s="49" t="s">
        <v>421</v>
      </c>
      <c r="E352" s="49"/>
      <c r="F352" s="76">
        <f>F357+F353+F355</f>
        <v>8452841</v>
      </c>
      <c r="G352" s="76">
        <f t="shared" ref="G352:H352" si="77">G357+G353+G355</f>
        <v>6755182</v>
      </c>
      <c r="H352" s="76">
        <f t="shared" si="77"/>
        <v>6755182</v>
      </c>
    </row>
    <row r="353" spans="1:8" ht="84" x14ac:dyDescent="0.3">
      <c r="A353" s="52" t="s">
        <v>381</v>
      </c>
      <c r="B353" s="50" t="s">
        <v>369</v>
      </c>
      <c r="C353" s="50" t="s">
        <v>162</v>
      </c>
      <c r="D353" s="49" t="s">
        <v>422</v>
      </c>
      <c r="E353" s="49"/>
      <c r="F353" s="76">
        <f>F354</f>
        <v>313341</v>
      </c>
      <c r="G353" s="76">
        <f>G354</f>
        <v>177182</v>
      </c>
      <c r="H353" s="76">
        <f>H354</f>
        <v>177182</v>
      </c>
    </row>
    <row r="354" spans="1:8" ht="36" x14ac:dyDescent="0.3">
      <c r="A354" s="52" t="s">
        <v>423</v>
      </c>
      <c r="B354" s="50" t="s">
        <v>369</v>
      </c>
      <c r="C354" s="50" t="s">
        <v>162</v>
      </c>
      <c r="D354" s="49" t="s">
        <v>422</v>
      </c>
      <c r="E354" s="49">
        <v>600</v>
      </c>
      <c r="F354" s="76">
        <v>313341</v>
      </c>
      <c r="G354" s="76">
        <v>177182</v>
      </c>
      <c r="H354" s="76">
        <v>177182</v>
      </c>
    </row>
    <row r="355" spans="1:8" ht="132" x14ac:dyDescent="0.3">
      <c r="A355" s="52" t="s">
        <v>391</v>
      </c>
      <c r="B355" s="50" t="s">
        <v>369</v>
      </c>
      <c r="C355" s="50" t="s">
        <v>162</v>
      </c>
      <c r="D355" s="49" t="s">
        <v>693</v>
      </c>
      <c r="E355" s="49"/>
      <c r="F355" s="76">
        <f>F356</f>
        <v>4578000</v>
      </c>
      <c r="G355" s="76">
        <f t="shared" ref="G355:H355" si="78">G356</f>
        <v>4578000</v>
      </c>
      <c r="H355" s="76">
        <f t="shared" si="78"/>
        <v>4578000</v>
      </c>
    </row>
    <row r="356" spans="1:8" ht="72" x14ac:dyDescent="0.3">
      <c r="A356" s="52" t="s">
        <v>160</v>
      </c>
      <c r="B356" s="50" t="s">
        <v>369</v>
      </c>
      <c r="C356" s="50" t="s">
        <v>162</v>
      </c>
      <c r="D356" s="49" t="s">
        <v>693</v>
      </c>
      <c r="E356" s="49">
        <v>100</v>
      </c>
      <c r="F356" s="76">
        <v>4578000</v>
      </c>
      <c r="G356" s="76">
        <v>4578000</v>
      </c>
      <c r="H356" s="76">
        <v>4578000</v>
      </c>
    </row>
    <row r="357" spans="1:8" ht="36" x14ac:dyDescent="0.3">
      <c r="A357" s="49" t="s">
        <v>289</v>
      </c>
      <c r="B357" s="50" t="s">
        <v>369</v>
      </c>
      <c r="C357" s="50" t="s">
        <v>162</v>
      </c>
      <c r="D357" s="49" t="s">
        <v>424</v>
      </c>
      <c r="E357" s="49"/>
      <c r="F357" s="76">
        <f>F358+F359</f>
        <v>3561500</v>
      </c>
      <c r="G357" s="76">
        <f t="shared" ref="G357:H357" si="79">G358+G359</f>
        <v>2000000</v>
      </c>
      <c r="H357" s="76">
        <f t="shared" si="79"/>
        <v>2000000</v>
      </c>
    </row>
    <row r="358" spans="1:8" ht="36" x14ac:dyDescent="0.3">
      <c r="A358" s="49" t="s">
        <v>171</v>
      </c>
      <c r="B358" s="50" t="s">
        <v>369</v>
      </c>
      <c r="C358" s="50" t="s">
        <v>162</v>
      </c>
      <c r="D358" s="49" t="s">
        <v>424</v>
      </c>
      <c r="E358" s="49">
        <v>200</v>
      </c>
      <c r="F358" s="76"/>
      <c r="G358" s="76"/>
      <c r="H358" s="76"/>
    </row>
    <row r="359" spans="1:8" ht="36" x14ac:dyDescent="0.3">
      <c r="A359" s="49" t="s">
        <v>423</v>
      </c>
      <c r="B359" s="50" t="s">
        <v>369</v>
      </c>
      <c r="C359" s="50" t="s">
        <v>162</v>
      </c>
      <c r="D359" s="49" t="s">
        <v>424</v>
      </c>
      <c r="E359" s="49">
        <v>600</v>
      </c>
      <c r="F359" s="58">
        <v>3561500</v>
      </c>
      <c r="G359" s="71">
        <v>2000000</v>
      </c>
      <c r="H359" s="71">
        <v>2000000</v>
      </c>
    </row>
    <row r="360" spans="1:8" ht="48" x14ac:dyDescent="0.3">
      <c r="A360" s="49" t="s">
        <v>425</v>
      </c>
      <c r="B360" s="50" t="s">
        <v>369</v>
      </c>
      <c r="C360" s="50" t="s">
        <v>162</v>
      </c>
      <c r="D360" s="49" t="s">
        <v>426</v>
      </c>
      <c r="E360" s="49"/>
      <c r="F360" s="71">
        <f t="shared" ref="F360:H360" si="80">F361</f>
        <v>7161500</v>
      </c>
      <c r="G360" s="71">
        <f t="shared" si="80"/>
        <v>5057000</v>
      </c>
      <c r="H360" s="71">
        <f t="shared" si="80"/>
        <v>5057000</v>
      </c>
    </row>
    <row r="361" spans="1:8" ht="48" x14ac:dyDescent="0.3">
      <c r="A361" s="49" t="s">
        <v>427</v>
      </c>
      <c r="B361" s="50" t="s">
        <v>369</v>
      </c>
      <c r="C361" s="50" t="s">
        <v>162</v>
      </c>
      <c r="D361" s="49" t="s">
        <v>428</v>
      </c>
      <c r="E361" s="49"/>
      <c r="F361" s="71">
        <f>F362+F363</f>
        <v>7161500</v>
      </c>
      <c r="G361" s="71">
        <f t="shared" ref="G361:H361" si="81">G362+G363</f>
        <v>5057000</v>
      </c>
      <c r="H361" s="71">
        <f t="shared" si="81"/>
        <v>5057000</v>
      </c>
    </row>
    <row r="362" spans="1:8" ht="36" x14ac:dyDescent="0.3">
      <c r="A362" s="49" t="s">
        <v>423</v>
      </c>
      <c r="B362" s="50" t="s">
        <v>369</v>
      </c>
      <c r="C362" s="50" t="s">
        <v>162</v>
      </c>
      <c r="D362" s="49" t="s">
        <v>428</v>
      </c>
      <c r="E362" s="49">
        <v>600</v>
      </c>
      <c r="F362" s="71">
        <v>7104500</v>
      </c>
      <c r="G362" s="71">
        <v>5000000</v>
      </c>
      <c r="H362" s="71">
        <v>5000000</v>
      </c>
    </row>
    <row r="363" spans="1:8" x14ac:dyDescent="0.3">
      <c r="A363" s="52" t="s">
        <v>215</v>
      </c>
      <c r="B363" s="50" t="s">
        <v>369</v>
      </c>
      <c r="C363" s="50" t="s">
        <v>162</v>
      </c>
      <c r="D363" s="49" t="s">
        <v>428</v>
      </c>
      <c r="E363" s="49">
        <v>800</v>
      </c>
      <c r="F363" s="71">
        <v>57000</v>
      </c>
      <c r="G363" s="71">
        <v>57000</v>
      </c>
      <c r="H363" s="71">
        <v>57000</v>
      </c>
    </row>
    <row r="364" spans="1:8" x14ac:dyDescent="0.3">
      <c r="A364" s="43" t="s">
        <v>429</v>
      </c>
      <c r="B364" s="48" t="s">
        <v>369</v>
      </c>
      <c r="C364" s="48" t="s">
        <v>369</v>
      </c>
      <c r="D364" s="45"/>
      <c r="E364" s="45"/>
      <c r="F364" s="163">
        <f t="shared" ref="F364:H367" si="82">F365</f>
        <v>100000</v>
      </c>
      <c r="G364" s="163">
        <f t="shared" si="82"/>
        <v>50000</v>
      </c>
      <c r="H364" s="163">
        <f t="shared" si="82"/>
        <v>50000</v>
      </c>
    </row>
    <row r="365" spans="1:8" ht="72" x14ac:dyDescent="0.3">
      <c r="A365" s="52" t="s">
        <v>718</v>
      </c>
      <c r="B365" s="50" t="s">
        <v>369</v>
      </c>
      <c r="C365" s="50" t="s">
        <v>369</v>
      </c>
      <c r="D365" s="54" t="s">
        <v>430</v>
      </c>
      <c r="E365" s="49"/>
      <c r="F365" s="76">
        <f t="shared" si="82"/>
        <v>100000</v>
      </c>
      <c r="G365" s="76">
        <f t="shared" si="82"/>
        <v>50000</v>
      </c>
      <c r="H365" s="76">
        <f t="shared" si="82"/>
        <v>50000</v>
      </c>
    </row>
    <row r="366" spans="1:8" ht="96" x14ac:dyDescent="0.3">
      <c r="A366" s="52" t="s">
        <v>719</v>
      </c>
      <c r="B366" s="50" t="s">
        <v>369</v>
      </c>
      <c r="C366" s="50" t="s">
        <v>369</v>
      </c>
      <c r="D366" s="49" t="s">
        <v>669</v>
      </c>
      <c r="E366" s="49"/>
      <c r="F366" s="76">
        <f t="shared" si="82"/>
        <v>100000</v>
      </c>
      <c r="G366" s="76">
        <f t="shared" si="82"/>
        <v>50000</v>
      </c>
      <c r="H366" s="76">
        <f t="shared" si="82"/>
        <v>50000</v>
      </c>
    </row>
    <row r="367" spans="1:8" ht="84" x14ac:dyDescent="0.3">
      <c r="A367" s="52" t="s">
        <v>432</v>
      </c>
      <c r="B367" s="50" t="s">
        <v>369</v>
      </c>
      <c r="C367" s="50" t="s">
        <v>369</v>
      </c>
      <c r="D367" s="49" t="s">
        <v>670</v>
      </c>
      <c r="E367" s="49"/>
      <c r="F367" s="76">
        <f t="shared" si="82"/>
        <v>100000</v>
      </c>
      <c r="G367" s="76">
        <f t="shared" si="82"/>
        <v>50000</v>
      </c>
      <c r="H367" s="76">
        <f t="shared" si="82"/>
        <v>50000</v>
      </c>
    </row>
    <row r="368" spans="1:8" ht="24" x14ac:dyDescent="0.3">
      <c r="A368" s="49" t="s">
        <v>433</v>
      </c>
      <c r="B368" s="50" t="s">
        <v>369</v>
      </c>
      <c r="C368" s="50" t="s">
        <v>369</v>
      </c>
      <c r="D368" s="49" t="s">
        <v>671</v>
      </c>
      <c r="E368" s="49"/>
      <c r="F368" s="76">
        <f>F369+F370</f>
        <v>100000</v>
      </c>
      <c r="G368" s="76">
        <f>G369+G370</f>
        <v>50000</v>
      </c>
      <c r="H368" s="76">
        <f>H369+H370</f>
        <v>50000</v>
      </c>
    </row>
    <row r="369" spans="1:8" ht="39" customHeight="1" x14ac:dyDescent="0.3">
      <c r="A369" s="49" t="s">
        <v>171</v>
      </c>
      <c r="B369" s="50" t="s">
        <v>369</v>
      </c>
      <c r="C369" s="50" t="s">
        <v>369</v>
      </c>
      <c r="D369" s="49" t="s">
        <v>672</v>
      </c>
      <c r="E369" s="49">
        <v>200</v>
      </c>
      <c r="F369" s="71">
        <v>100000</v>
      </c>
      <c r="G369" s="71">
        <v>50000</v>
      </c>
      <c r="H369" s="71">
        <v>50000</v>
      </c>
    </row>
    <row r="370" spans="1:8" ht="0.75" customHeight="1" x14ac:dyDescent="0.3">
      <c r="A370" s="52" t="s">
        <v>215</v>
      </c>
      <c r="B370" s="50" t="s">
        <v>369</v>
      </c>
      <c r="C370" s="50" t="s">
        <v>369</v>
      </c>
      <c r="D370" s="49" t="s">
        <v>434</v>
      </c>
      <c r="E370" s="49">
        <v>800</v>
      </c>
      <c r="F370" s="58"/>
      <c r="G370" s="71"/>
      <c r="H370" s="71"/>
    </row>
    <row r="371" spans="1:8" x14ac:dyDescent="0.3">
      <c r="A371" s="43" t="s">
        <v>435</v>
      </c>
      <c r="B371" s="48" t="s">
        <v>369</v>
      </c>
      <c r="C371" s="48" t="s">
        <v>346</v>
      </c>
      <c r="D371" s="45"/>
      <c r="E371" s="45"/>
      <c r="F371" s="163">
        <f>F372+F379</f>
        <v>7917592</v>
      </c>
      <c r="G371" s="163">
        <f>G372+G379</f>
        <v>6633751</v>
      </c>
      <c r="H371" s="163">
        <f>H372+H379</f>
        <v>6633751</v>
      </c>
    </row>
    <row r="372" spans="1:8" ht="36" x14ac:dyDescent="0.3">
      <c r="A372" s="52" t="s">
        <v>728</v>
      </c>
      <c r="B372" s="50" t="s">
        <v>369</v>
      </c>
      <c r="C372" s="50" t="s">
        <v>346</v>
      </c>
      <c r="D372" s="54" t="s">
        <v>252</v>
      </c>
      <c r="E372" s="49"/>
      <c r="F372" s="76">
        <f>F373</f>
        <v>4246000</v>
      </c>
      <c r="G372" s="76">
        <f t="shared" ref="G372:H372" si="83">G373</f>
        <v>3855000</v>
      </c>
      <c r="H372" s="76">
        <f t="shared" si="83"/>
        <v>3855000</v>
      </c>
    </row>
    <row r="373" spans="1:8" ht="63" customHeight="1" x14ac:dyDescent="0.3">
      <c r="A373" s="52" t="s">
        <v>436</v>
      </c>
      <c r="B373" s="50" t="s">
        <v>369</v>
      </c>
      <c r="C373" s="50" t="s">
        <v>346</v>
      </c>
      <c r="D373" s="49" t="s">
        <v>254</v>
      </c>
      <c r="E373" s="49"/>
      <c r="F373" s="76">
        <f t="shared" ref="F373:H373" si="84">F374</f>
        <v>4246000</v>
      </c>
      <c r="G373" s="76">
        <f t="shared" si="84"/>
        <v>3855000</v>
      </c>
      <c r="H373" s="76">
        <f t="shared" si="84"/>
        <v>3855000</v>
      </c>
    </row>
    <row r="374" spans="1:8" ht="48" x14ac:dyDescent="0.3">
      <c r="A374" s="52" t="s">
        <v>437</v>
      </c>
      <c r="B374" s="50" t="s">
        <v>369</v>
      </c>
      <c r="C374" s="50" t="s">
        <v>346</v>
      </c>
      <c r="D374" s="49" t="s">
        <v>256</v>
      </c>
      <c r="E374" s="49"/>
      <c r="F374" s="76">
        <f>+F375</f>
        <v>4246000</v>
      </c>
      <c r="G374" s="76">
        <f>+G375</f>
        <v>3855000</v>
      </c>
      <c r="H374" s="76">
        <f>+H375</f>
        <v>3855000</v>
      </c>
    </row>
    <row r="375" spans="1:8" ht="36" x14ac:dyDescent="0.3">
      <c r="A375" s="52" t="s">
        <v>289</v>
      </c>
      <c r="B375" s="50" t="s">
        <v>369</v>
      </c>
      <c r="C375" s="50" t="s">
        <v>346</v>
      </c>
      <c r="D375" s="49" t="s">
        <v>438</v>
      </c>
      <c r="E375" s="49"/>
      <c r="F375" s="76">
        <f>F376+F377+F378</f>
        <v>4246000</v>
      </c>
      <c r="G375" s="76">
        <f>G376+G377+G378</f>
        <v>3855000</v>
      </c>
      <c r="H375" s="76">
        <f>H376+H377+H378</f>
        <v>3855000</v>
      </c>
    </row>
    <row r="376" spans="1:8" ht="72" x14ac:dyDescent="0.3">
      <c r="A376" s="49" t="s">
        <v>160</v>
      </c>
      <c r="B376" s="50" t="s">
        <v>369</v>
      </c>
      <c r="C376" s="50" t="s">
        <v>346</v>
      </c>
      <c r="D376" s="49" t="s">
        <v>438</v>
      </c>
      <c r="E376" s="49">
        <v>100</v>
      </c>
      <c r="F376" s="76">
        <v>3348000</v>
      </c>
      <c r="G376" s="71">
        <v>3348000</v>
      </c>
      <c r="H376" s="71">
        <v>3348000</v>
      </c>
    </row>
    <row r="377" spans="1:8" ht="36" x14ac:dyDescent="0.3">
      <c r="A377" s="49" t="s">
        <v>171</v>
      </c>
      <c r="B377" s="50" t="s">
        <v>369</v>
      </c>
      <c r="C377" s="50" t="s">
        <v>346</v>
      </c>
      <c r="D377" s="49" t="s">
        <v>438</v>
      </c>
      <c r="E377" s="49">
        <v>200</v>
      </c>
      <c r="F377" s="76">
        <v>891000</v>
      </c>
      <c r="G377" s="71">
        <v>500000</v>
      </c>
      <c r="H377" s="71">
        <v>500000</v>
      </c>
    </row>
    <row r="378" spans="1:8" x14ac:dyDescent="0.3">
      <c r="A378" s="52" t="s">
        <v>215</v>
      </c>
      <c r="B378" s="50" t="s">
        <v>369</v>
      </c>
      <c r="C378" s="50" t="s">
        <v>346</v>
      </c>
      <c r="D378" s="49" t="s">
        <v>438</v>
      </c>
      <c r="E378" s="49">
        <v>800</v>
      </c>
      <c r="F378" s="58">
        <v>7000</v>
      </c>
      <c r="G378" s="71">
        <v>7000</v>
      </c>
      <c r="H378" s="71">
        <v>7000</v>
      </c>
    </row>
    <row r="379" spans="1:8" ht="72" x14ac:dyDescent="0.3">
      <c r="A379" s="52" t="s">
        <v>718</v>
      </c>
      <c r="B379" s="50" t="s">
        <v>369</v>
      </c>
      <c r="C379" s="50" t="s">
        <v>346</v>
      </c>
      <c r="D379" s="49" t="s">
        <v>430</v>
      </c>
      <c r="E379" s="49"/>
      <c r="F379" s="58">
        <f t="shared" ref="F379:H380" si="85">F380</f>
        <v>3671592</v>
      </c>
      <c r="G379" s="58">
        <f t="shared" si="85"/>
        <v>2778751</v>
      </c>
      <c r="H379" s="58">
        <f t="shared" si="85"/>
        <v>2778751</v>
      </c>
    </row>
    <row r="380" spans="1:8" ht="100.5" customHeight="1" x14ac:dyDescent="0.3">
      <c r="A380" s="52" t="s">
        <v>439</v>
      </c>
      <c r="B380" s="50" t="s">
        <v>369</v>
      </c>
      <c r="C380" s="50" t="s">
        <v>346</v>
      </c>
      <c r="D380" s="49" t="s">
        <v>431</v>
      </c>
      <c r="E380" s="49"/>
      <c r="F380" s="58">
        <f t="shared" si="85"/>
        <v>3671592</v>
      </c>
      <c r="G380" s="58">
        <f t="shared" si="85"/>
        <v>2778751</v>
      </c>
      <c r="H380" s="58">
        <f t="shared" si="85"/>
        <v>2778751</v>
      </c>
    </row>
    <row r="381" spans="1:8" ht="36" x14ac:dyDescent="0.3">
      <c r="A381" s="52" t="s">
        <v>440</v>
      </c>
      <c r="B381" s="50" t="s">
        <v>369</v>
      </c>
      <c r="C381" s="50" t="s">
        <v>346</v>
      </c>
      <c r="D381" s="49" t="s">
        <v>673</v>
      </c>
      <c r="E381" s="49"/>
      <c r="F381" s="58">
        <f>F382+F386+F389</f>
        <v>3671592</v>
      </c>
      <c r="G381" s="58">
        <f>G382+G386+G389</f>
        <v>2778751</v>
      </c>
      <c r="H381" s="58">
        <f>H382+H386+H389</f>
        <v>2778751</v>
      </c>
    </row>
    <row r="382" spans="1:8" ht="24" x14ac:dyDescent="0.3">
      <c r="A382" s="52" t="s">
        <v>720</v>
      </c>
      <c r="B382" s="50" t="s">
        <v>369</v>
      </c>
      <c r="C382" s="50" t="s">
        <v>346</v>
      </c>
      <c r="D382" s="49" t="s">
        <v>674</v>
      </c>
      <c r="E382" s="49"/>
      <c r="F382" s="58">
        <f>F383+F384+F385</f>
        <v>1825000</v>
      </c>
      <c r="G382" s="58">
        <f>G383+G384+G385</f>
        <v>1560000</v>
      </c>
      <c r="H382" s="58">
        <f>H383+H384+H385</f>
        <v>1560000</v>
      </c>
    </row>
    <row r="383" spans="1:8" ht="72" x14ac:dyDescent="0.3">
      <c r="A383" s="52" t="s">
        <v>160</v>
      </c>
      <c r="B383" s="50" t="s">
        <v>369</v>
      </c>
      <c r="C383" s="50" t="s">
        <v>346</v>
      </c>
      <c r="D383" s="49" t="s">
        <v>674</v>
      </c>
      <c r="E383" s="49">
        <v>100</v>
      </c>
      <c r="F383" s="58">
        <v>1458000</v>
      </c>
      <c r="G383" s="71">
        <v>1458000</v>
      </c>
      <c r="H383" s="71">
        <v>1458000</v>
      </c>
    </row>
    <row r="384" spans="1:8" ht="36" x14ac:dyDescent="0.3">
      <c r="A384" s="52" t="s">
        <v>171</v>
      </c>
      <c r="B384" s="50" t="s">
        <v>369</v>
      </c>
      <c r="C384" s="50" t="s">
        <v>346</v>
      </c>
      <c r="D384" s="49" t="s">
        <v>674</v>
      </c>
      <c r="E384" s="49">
        <v>200</v>
      </c>
      <c r="F384" s="58">
        <v>365000</v>
      </c>
      <c r="G384" s="71">
        <v>100000</v>
      </c>
      <c r="H384" s="71">
        <v>100000</v>
      </c>
    </row>
    <row r="385" spans="1:8" x14ac:dyDescent="0.3">
      <c r="A385" s="52" t="s">
        <v>215</v>
      </c>
      <c r="B385" s="50" t="s">
        <v>369</v>
      </c>
      <c r="C385" s="50" t="s">
        <v>346</v>
      </c>
      <c r="D385" s="49" t="s">
        <v>674</v>
      </c>
      <c r="E385" s="49">
        <v>800</v>
      </c>
      <c r="F385" s="58">
        <v>2000</v>
      </c>
      <c r="G385" s="71">
        <v>2000</v>
      </c>
      <c r="H385" s="71">
        <v>2000</v>
      </c>
    </row>
    <row r="386" spans="1:8" ht="36" x14ac:dyDescent="0.3">
      <c r="A386" s="52" t="s">
        <v>721</v>
      </c>
      <c r="B386" s="50" t="s">
        <v>369</v>
      </c>
      <c r="C386" s="50" t="s">
        <v>346</v>
      </c>
      <c r="D386" s="49" t="s">
        <v>675</v>
      </c>
      <c r="E386" s="49"/>
      <c r="F386" s="58">
        <f>F387+F388</f>
        <v>627841</v>
      </c>
      <c r="G386" s="58">
        <f>G387+G388</f>
        <v>0</v>
      </c>
      <c r="H386" s="58">
        <f>H387+H388</f>
        <v>0</v>
      </c>
    </row>
    <row r="387" spans="1:8" ht="36" x14ac:dyDescent="0.3">
      <c r="A387" s="52" t="s">
        <v>171</v>
      </c>
      <c r="B387" s="50" t="s">
        <v>369</v>
      </c>
      <c r="C387" s="50" t="s">
        <v>346</v>
      </c>
      <c r="D387" s="49" t="s">
        <v>675</v>
      </c>
      <c r="E387" s="49">
        <v>200</v>
      </c>
      <c r="F387" s="58">
        <v>304705</v>
      </c>
      <c r="G387" s="71"/>
      <c r="H387" s="71"/>
    </row>
    <row r="388" spans="1:8" ht="24" x14ac:dyDescent="0.3">
      <c r="A388" s="52" t="s">
        <v>286</v>
      </c>
      <c r="B388" s="50" t="s">
        <v>369</v>
      </c>
      <c r="C388" s="50" t="s">
        <v>346</v>
      </c>
      <c r="D388" s="49" t="s">
        <v>675</v>
      </c>
      <c r="E388" s="49">
        <v>300</v>
      </c>
      <c r="F388" s="58">
        <v>323136</v>
      </c>
      <c r="G388" s="71"/>
      <c r="H388" s="71"/>
    </row>
    <row r="389" spans="1:8" ht="24" x14ac:dyDescent="0.3">
      <c r="A389" s="52" t="s">
        <v>441</v>
      </c>
      <c r="B389" s="50" t="s">
        <v>369</v>
      </c>
      <c r="C389" s="50" t="s">
        <v>346</v>
      </c>
      <c r="D389" s="49" t="s">
        <v>676</v>
      </c>
      <c r="E389" s="49"/>
      <c r="F389" s="58">
        <f>F390+F391</f>
        <v>1218751</v>
      </c>
      <c r="G389" s="58">
        <f>G390+G391</f>
        <v>1218751</v>
      </c>
      <c r="H389" s="58">
        <f>H390+H391</f>
        <v>1218751</v>
      </c>
    </row>
    <row r="390" spans="1:8" ht="36" x14ac:dyDescent="0.3">
      <c r="A390" s="52" t="s">
        <v>171</v>
      </c>
      <c r="B390" s="50" t="s">
        <v>369</v>
      </c>
      <c r="C390" s="50" t="s">
        <v>346</v>
      </c>
      <c r="D390" s="49" t="s">
        <v>676</v>
      </c>
      <c r="E390" s="49">
        <v>200</v>
      </c>
      <c r="F390" s="58">
        <v>626335</v>
      </c>
      <c r="G390" s="71">
        <v>626335</v>
      </c>
      <c r="H390" s="71">
        <v>626335</v>
      </c>
    </row>
    <row r="391" spans="1:8" ht="24" x14ac:dyDescent="0.3">
      <c r="A391" s="52" t="s">
        <v>286</v>
      </c>
      <c r="B391" s="50" t="s">
        <v>369</v>
      </c>
      <c r="C391" s="50" t="s">
        <v>346</v>
      </c>
      <c r="D391" s="49" t="s">
        <v>676</v>
      </c>
      <c r="E391" s="49">
        <v>300</v>
      </c>
      <c r="F391" s="58">
        <v>592416</v>
      </c>
      <c r="G391" s="71">
        <v>592416</v>
      </c>
      <c r="H391" s="71">
        <v>592416</v>
      </c>
    </row>
    <row r="392" spans="1:8" x14ac:dyDescent="0.3">
      <c r="A392" s="43" t="s">
        <v>442</v>
      </c>
      <c r="B392" s="48" t="s">
        <v>338</v>
      </c>
      <c r="C392" s="48" t="s">
        <v>304</v>
      </c>
      <c r="D392" s="45"/>
      <c r="E392" s="45"/>
      <c r="F392" s="163">
        <f t="shared" ref="F392:H393" si="86">F393</f>
        <v>52167095</v>
      </c>
      <c r="G392" s="163">
        <f t="shared" si="86"/>
        <v>29259844</v>
      </c>
      <c r="H392" s="163">
        <f t="shared" si="86"/>
        <v>29958689</v>
      </c>
    </row>
    <row r="393" spans="1:8" x14ac:dyDescent="0.3">
      <c r="A393" s="43" t="s">
        <v>443</v>
      </c>
      <c r="B393" s="48" t="s">
        <v>338</v>
      </c>
      <c r="C393" s="48" t="s">
        <v>152</v>
      </c>
      <c r="D393" s="45"/>
      <c r="E393" s="45"/>
      <c r="F393" s="163">
        <f t="shared" si="86"/>
        <v>52167095</v>
      </c>
      <c r="G393" s="163">
        <f t="shared" si="86"/>
        <v>29259844</v>
      </c>
      <c r="H393" s="163">
        <f t="shared" si="86"/>
        <v>29958689</v>
      </c>
    </row>
    <row r="394" spans="1:8" ht="46.5" customHeight="1" x14ac:dyDescent="0.3">
      <c r="A394" s="52" t="s">
        <v>444</v>
      </c>
      <c r="B394" s="50" t="s">
        <v>338</v>
      </c>
      <c r="C394" s="50" t="s">
        <v>152</v>
      </c>
      <c r="D394" s="54" t="s">
        <v>445</v>
      </c>
      <c r="E394" s="49"/>
      <c r="F394" s="76">
        <f>F395+F406+F413</f>
        <v>52167095</v>
      </c>
      <c r="G394" s="76">
        <f>G395+G406+G413</f>
        <v>29259844</v>
      </c>
      <c r="H394" s="76">
        <f>H395+H406+H413</f>
        <v>29958689</v>
      </c>
    </row>
    <row r="395" spans="1:8" ht="60" customHeight="1" x14ac:dyDescent="0.3">
      <c r="A395" s="52" t="s">
        <v>722</v>
      </c>
      <c r="B395" s="50" t="s">
        <v>338</v>
      </c>
      <c r="C395" s="50" t="s">
        <v>152</v>
      </c>
      <c r="D395" s="54" t="s">
        <v>446</v>
      </c>
      <c r="E395" s="49"/>
      <c r="F395" s="76">
        <f>F396</f>
        <v>35469077</v>
      </c>
      <c r="G395" s="76">
        <f>G396</f>
        <v>15244826</v>
      </c>
      <c r="H395" s="76">
        <f>H396</f>
        <v>15843671</v>
      </c>
    </row>
    <row r="396" spans="1:8" ht="36" x14ac:dyDescent="0.3">
      <c r="A396" s="52" t="s">
        <v>447</v>
      </c>
      <c r="B396" s="50" t="s">
        <v>338</v>
      </c>
      <c r="C396" s="50" t="s">
        <v>152</v>
      </c>
      <c r="D396" s="54" t="s">
        <v>448</v>
      </c>
      <c r="E396" s="49"/>
      <c r="F396" s="76">
        <f>F399+F397+F401</f>
        <v>35469077</v>
      </c>
      <c r="G396" s="76">
        <f t="shared" ref="G396:H396" si="87">G399+G397+G401</f>
        <v>15244826</v>
      </c>
      <c r="H396" s="76">
        <f t="shared" si="87"/>
        <v>15843671</v>
      </c>
    </row>
    <row r="397" spans="1:8" ht="48" x14ac:dyDescent="0.3">
      <c r="A397" s="52" t="s">
        <v>449</v>
      </c>
      <c r="B397" s="50" t="s">
        <v>338</v>
      </c>
      <c r="C397" s="50" t="s">
        <v>152</v>
      </c>
      <c r="D397" s="54" t="s">
        <v>450</v>
      </c>
      <c r="E397" s="49"/>
      <c r="F397" s="76">
        <f>F398</f>
        <v>5279077</v>
      </c>
      <c r="G397" s="76">
        <f>G398</f>
        <v>0</v>
      </c>
      <c r="H397" s="76">
        <f>H398</f>
        <v>0</v>
      </c>
    </row>
    <row r="398" spans="1:8" ht="72" x14ac:dyDescent="0.3">
      <c r="A398" s="52" t="s">
        <v>160</v>
      </c>
      <c r="B398" s="50" t="s">
        <v>338</v>
      </c>
      <c r="C398" s="50" t="s">
        <v>152</v>
      </c>
      <c r="D398" s="54" t="s">
        <v>450</v>
      </c>
      <c r="E398" s="49">
        <v>100</v>
      </c>
      <c r="F398" s="76">
        <v>5279077</v>
      </c>
      <c r="G398" s="76">
        <v>0</v>
      </c>
      <c r="H398" s="76">
        <v>0</v>
      </c>
    </row>
    <row r="399" spans="1:8" ht="48" x14ac:dyDescent="0.3">
      <c r="A399" s="52" t="s">
        <v>451</v>
      </c>
      <c r="B399" s="50" t="s">
        <v>338</v>
      </c>
      <c r="C399" s="50" t="s">
        <v>152</v>
      </c>
      <c r="D399" s="54" t="s">
        <v>452</v>
      </c>
      <c r="E399" s="49"/>
      <c r="F399" s="76">
        <f>F400</f>
        <v>15481000</v>
      </c>
      <c r="G399" s="76">
        <f t="shared" ref="G399:H399" si="88">G400</f>
        <v>12723826</v>
      </c>
      <c r="H399" s="76">
        <f t="shared" si="88"/>
        <v>13222671</v>
      </c>
    </row>
    <row r="400" spans="1:8" ht="72" x14ac:dyDescent="0.3">
      <c r="A400" s="49" t="s">
        <v>160</v>
      </c>
      <c r="B400" s="50" t="s">
        <v>338</v>
      </c>
      <c r="C400" s="50" t="s">
        <v>152</v>
      </c>
      <c r="D400" s="54" t="s">
        <v>452</v>
      </c>
      <c r="E400" s="49">
        <v>100</v>
      </c>
      <c r="F400" s="58">
        <v>15481000</v>
      </c>
      <c r="G400" s="71">
        <v>12723826</v>
      </c>
      <c r="H400" s="71">
        <v>13222671</v>
      </c>
    </row>
    <row r="401" spans="1:8" ht="36" x14ac:dyDescent="0.3">
      <c r="A401" s="49" t="s">
        <v>289</v>
      </c>
      <c r="B401" s="50" t="s">
        <v>338</v>
      </c>
      <c r="C401" s="50" t="s">
        <v>152</v>
      </c>
      <c r="D401" s="54" t="s">
        <v>453</v>
      </c>
      <c r="E401" s="49"/>
      <c r="F401" s="58">
        <f>F403+F405+F402+F404</f>
        <v>14709000</v>
      </c>
      <c r="G401" s="58">
        <f t="shared" ref="G401:H401" si="89">G403+G405+G402</f>
        <v>2521000</v>
      </c>
      <c r="H401" s="58">
        <f t="shared" si="89"/>
        <v>2621000</v>
      </c>
    </row>
    <row r="402" spans="1:8" ht="72" x14ac:dyDescent="0.3">
      <c r="A402" s="49" t="s">
        <v>160</v>
      </c>
      <c r="B402" s="50" t="s">
        <v>338</v>
      </c>
      <c r="C402" s="50" t="s">
        <v>152</v>
      </c>
      <c r="D402" s="54" t="s">
        <v>453</v>
      </c>
      <c r="E402" s="49">
        <v>100</v>
      </c>
      <c r="F402" s="58">
        <v>1064000</v>
      </c>
      <c r="G402" s="58">
        <v>1064000</v>
      </c>
      <c r="H402" s="58">
        <v>1064000</v>
      </c>
    </row>
    <row r="403" spans="1:8" ht="36" x14ac:dyDescent="0.3">
      <c r="A403" s="49" t="s">
        <v>171</v>
      </c>
      <c r="B403" s="50" t="s">
        <v>338</v>
      </c>
      <c r="C403" s="50" t="s">
        <v>152</v>
      </c>
      <c r="D403" s="54" t="s">
        <v>453</v>
      </c>
      <c r="E403" s="49">
        <v>200</v>
      </c>
      <c r="F403" s="58">
        <v>13288000</v>
      </c>
      <c r="G403" s="71">
        <v>1400000</v>
      </c>
      <c r="H403" s="71">
        <v>1500000</v>
      </c>
    </row>
    <row r="404" spans="1:8" ht="36" x14ac:dyDescent="0.3">
      <c r="A404" s="49" t="s">
        <v>329</v>
      </c>
      <c r="B404" s="50" t="s">
        <v>338</v>
      </c>
      <c r="C404" s="50" t="s">
        <v>152</v>
      </c>
      <c r="D404" s="54" t="s">
        <v>453</v>
      </c>
      <c r="E404" s="49">
        <v>400</v>
      </c>
      <c r="F404" s="58">
        <v>300000</v>
      </c>
      <c r="G404" s="58">
        <v>0</v>
      </c>
      <c r="H404" s="58">
        <v>0</v>
      </c>
    </row>
    <row r="405" spans="1:8" x14ac:dyDescent="0.3">
      <c r="A405" s="52" t="s">
        <v>215</v>
      </c>
      <c r="B405" s="50" t="s">
        <v>338</v>
      </c>
      <c r="C405" s="50" t="s">
        <v>152</v>
      </c>
      <c r="D405" s="54" t="s">
        <v>453</v>
      </c>
      <c r="E405" s="49">
        <v>800</v>
      </c>
      <c r="F405" s="58">
        <v>57000</v>
      </c>
      <c r="G405" s="71">
        <v>57000</v>
      </c>
      <c r="H405" s="71">
        <v>57000</v>
      </c>
    </row>
    <row r="406" spans="1:8" ht="62.25" customHeight="1" x14ac:dyDescent="0.3">
      <c r="A406" s="52" t="s">
        <v>723</v>
      </c>
      <c r="B406" s="50" t="s">
        <v>338</v>
      </c>
      <c r="C406" s="50" t="s">
        <v>152</v>
      </c>
      <c r="D406" s="54" t="s">
        <v>454</v>
      </c>
      <c r="E406" s="49"/>
      <c r="F406" s="76">
        <f t="shared" ref="F406:H406" si="90">F407</f>
        <v>14247000</v>
      </c>
      <c r="G406" s="76">
        <f t="shared" si="90"/>
        <v>11564000</v>
      </c>
      <c r="H406" s="76">
        <f t="shared" si="90"/>
        <v>11664000</v>
      </c>
    </row>
    <row r="407" spans="1:8" x14ac:dyDescent="0.3">
      <c r="A407" s="52" t="s">
        <v>528</v>
      </c>
      <c r="B407" s="50" t="s">
        <v>338</v>
      </c>
      <c r="C407" s="50" t="s">
        <v>152</v>
      </c>
      <c r="D407" s="54" t="s">
        <v>456</v>
      </c>
      <c r="E407" s="49"/>
      <c r="F407" s="76">
        <f>F408+F411</f>
        <v>14247000</v>
      </c>
      <c r="G407" s="76">
        <f>G408+G411</f>
        <v>11564000</v>
      </c>
      <c r="H407" s="76">
        <f>H408+H411</f>
        <v>11664000</v>
      </c>
    </row>
    <row r="408" spans="1:8" ht="36" x14ac:dyDescent="0.3">
      <c r="A408" s="49" t="s">
        <v>289</v>
      </c>
      <c r="B408" s="50" t="s">
        <v>338</v>
      </c>
      <c r="C408" s="50" t="s">
        <v>152</v>
      </c>
      <c r="D408" s="49" t="s">
        <v>457</v>
      </c>
      <c r="E408" s="49"/>
      <c r="F408" s="76">
        <f>F409+F410</f>
        <v>2842000</v>
      </c>
      <c r="G408" s="76">
        <f t="shared" ref="G408:H408" si="91">G409+G410</f>
        <v>1159000</v>
      </c>
      <c r="H408" s="76">
        <f t="shared" si="91"/>
        <v>1259000</v>
      </c>
    </row>
    <row r="409" spans="1:8" ht="36" x14ac:dyDescent="0.3">
      <c r="A409" s="49" t="s">
        <v>171</v>
      </c>
      <c r="B409" s="50" t="s">
        <v>338</v>
      </c>
      <c r="C409" s="50" t="s">
        <v>152</v>
      </c>
      <c r="D409" s="49" t="s">
        <v>457</v>
      </c>
      <c r="E409" s="49">
        <v>200</v>
      </c>
      <c r="F409" s="76">
        <v>2783000</v>
      </c>
      <c r="G409" s="71">
        <v>1100000</v>
      </c>
      <c r="H409" s="71">
        <v>1200000</v>
      </c>
    </row>
    <row r="410" spans="1:8" x14ac:dyDescent="0.3">
      <c r="A410" s="52" t="s">
        <v>215</v>
      </c>
      <c r="B410" s="50" t="s">
        <v>338</v>
      </c>
      <c r="C410" s="50" t="s">
        <v>152</v>
      </c>
      <c r="D410" s="49" t="s">
        <v>457</v>
      </c>
      <c r="E410" s="49">
        <v>800</v>
      </c>
      <c r="F410" s="58">
        <v>59000</v>
      </c>
      <c r="G410" s="71">
        <v>59000</v>
      </c>
      <c r="H410" s="71">
        <v>59000</v>
      </c>
    </row>
    <row r="411" spans="1:8" ht="48" x14ac:dyDescent="0.3">
      <c r="A411" s="49" t="s">
        <v>451</v>
      </c>
      <c r="B411" s="50" t="s">
        <v>338</v>
      </c>
      <c r="C411" s="50" t="s">
        <v>152</v>
      </c>
      <c r="D411" s="49" t="s">
        <v>613</v>
      </c>
      <c r="E411" s="49"/>
      <c r="F411" s="58">
        <f>F412</f>
        <v>11405000</v>
      </c>
      <c r="G411" s="58">
        <f t="shared" ref="G411:H411" si="92">G412</f>
        <v>10405000</v>
      </c>
      <c r="H411" s="58">
        <f t="shared" si="92"/>
        <v>10405000</v>
      </c>
    </row>
    <row r="412" spans="1:8" ht="72" x14ac:dyDescent="0.3">
      <c r="A412" s="49" t="s">
        <v>160</v>
      </c>
      <c r="B412" s="50" t="s">
        <v>338</v>
      </c>
      <c r="C412" s="50" t="s">
        <v>152</v>
      </c>
      <c r="D412" s="49" t="s">
        <v>613</v>
      </c>
      <c r="E412" s="49">
        <v>100</v>
      </c>
      <c r="F412" s="58">
        <v>11405000</v>
      </c>
      <c r="G412" s="71">
        <v>10405000</v>
      </c>
      <c r="H412" s="71">
        <v>10405000</v>
      </c>
    </row>
    <row r="413" spans="1:8" ht="72.75" customHeight="1" x14ac:dyDescent="0.3">
      <c r="A413" s="70" t="s">
        <v>724</v>
      </c>
      <c r="B413" s="50" t="s">
        <v>338</v>
      </c>
      <c r="C413" s="50" t="s">
        <v>152</v>
      </c>
      <c r="D413" s="54" t="s">
        <v>458</v>
      </c>
      <c r="E413" s="49"/>
      <c r="F413" s="76">
        <f t="shared" ref="F413:H414" si="93">F414</f>
        <v>2451018</v>
      </c>
      <c r="G413" s="76">
        <f t="shared" si="93"/>
        <v>2451018</v>
      </c>
      <c r="H413" s="76">
        <f t="shared" si="93"/>
        <v>2451018</v>
      </c>
    </row>
    <row r="414" spans="1:8" ht="48" x14ac:dyDescent="0.3">
      <c r="A414" s="52" t="s">
        <v>459</v>
      </c>
      <c r="B414" s="50" t="s">
        <v>338</v>
      </c>
      <c r="C414" s="50" t="s">
        <v>152</v>
      </c>
      <c r="D414" s="49" t="s">
        <v>460</v>
      </c>
      <c r="E414" s="49"/>
      <c r="F414" s="76">
        <f t="shared" si="93"/>
        <v>2451018</v>
      </c>
      <c r="G414" s="76">
        <f t="shared" si="93"/>
        <v>2451018</v>
      </c>
      <c r="H414" s="76">
        <f t="shared" si="93"/>
        <v>2451018</v>
      </c>
    </row>
    <row r="415" spans="1:8" ht="72" x14ac:dyDescent="0.3">
      <c r="A415" s="55" t="s">
        <v>461</v>
      </c>
      <c r="B415" s="50" t="s">
        <v>338</v>
      </c>
      <c r="C415" s="50" t="s">
        <v>152</v>
      </c>
      <c r="D415" s="49" t="s">
        <v>462</v>
      </c>
      <c r="E415" s="49"/>
      <c r="F415" s="76">
        <f>F416+F417</f>
        <v>2451018</v>
      </c>
      <c r="G415" s="76">
        <f>G416+G417</f>
        <v>2451018</v>
      </c>
      <c r="H415" s="76">
        <f>H416+H417</f>
        <v>2451018</v>
      </c>
    </row>
    <row r="416" spans="1:8" ht="72" x14ac:dyDescent="0.3">
      <c r="A416" s="49" t="s">
        <v>160</v>
      </c>
      <c r="B416" s="50" t="s">
        <v>338</v>
      </c>
      <c r="C416" s="50" t="s">
        <v>152</v>
      </c>
      <c r="D416" s="49" t="s">
        <v>462</v>
      </c>
      <c r="E416" s="49">
        <v>100</v>
      </c>
      <c r="F416" s="71">
        <v>1527018</v>
      </c>
      <c r="G416" s="71">
        <v>1527018</v>
      </c>
      <c r="H416" s="71">
        <v>1527018</v>
      </c>
    </row>
    <row r="417" spans="1:8" ht="24" x14ac:dyDescent="0.3">
      <c r="A417" s="52" t="s">
        <v>286</v>
      </c>
      <c r="B417" s="50" t="s">
        <v>338</v>
      </c>
      <c r="C417" s="50" t="s">
        <v>152</v>
      </c>
      <c r="D417" s="49" t="s">
        <v>462</v>
      </c>
      <c r="E417" s="49">
        <v>300</v>
      </c>
      <c r="F417" s="76">
        <v>924000</v>
      </c>
      <c r="G417" s="76">
        <v>924000</v>
      </c>
      <c r="H417" s="76">
        <v>924000</v>
      </c>
    </row>
    <row r="418" spans="1:8" x14ac:dyDescent="0.3">
      <c r="A418" s="78" t="s">
        <v>463</v>
      </c>
      <c r="B418" s="48" t="s">
        <v>346</v>
      </c>
      <c r="C418" s="48"/>
      <c r="D418" s="45"/>
      <c r="E418" s="45"/>
      <c r="F418" s="163">
        <f t="shared" ref="F418:H422" si="94">F419</f>
        <v>1521399</v>
      </c>
      <c r="G418" s="163">
        <f t="shared" si="94"/>
        <v>1521399</v>
      </c>
      <c r="H418" s="163">
        <f t="shared" si="94"/>
        <v>1521399</v>
      </c>
    </row>
    <row r="419" spans="1:8" ht="22.8" x14ac:dyDescent="0.3">
      <c r="A419" s="78" t="s">
        <v>464</v>
      </c>
      <c r="B419" s="48" t="s">
        <v>346</v>
      </c>
      <c r="C419" s="48" t="s">
        <v>369</v>
      </c>
      <c r="D419" s="45"/>
      <c r="E419" s="45"/>
      <c r="F419" s="163">
        <f t="shared" si="94"/>
        <v>1521399</v>
      </c>
      <c r="G419" s="163">
        <f t="shared" si="94"/>
        <v>1521399</v>
      </c>
      <c r="H419" s="163">
        <f t="shared" si="94"/>
        <v>1521399</v>
      </c>
    </row>
    <row r="420" spans="1:8" ht="24" x14ac:dyDescent="0.3">
      <c r="A420" s="52" t="s">
        <v>219</v>
      </c>
      <c r="B420" s="50" t="s">
        <v>346</v>
      </c>
      <c r="C420" s="50" t="s">
        <v>369</v>
      </c>
      <c r="D420" s="49" t="s">
        <v>220</v>
      </c>
      <c r="E420" s="49"/>
      <c r="F420" s="76">
        <f t="shared" si="94"/>
        <v>1521399</v>
      </c>
      <c r="G420" s="76">
        <f t="shared" si="94"/>
        <v>1521399</v>
      </c>
      <c r="H420" s="76">
        <f t="shared" si="94"/>
        <v>1521399</v>
      </c>
    </row>
    <row r="421" spans="1:8" ht="24" x14ac:dyDescent="0.3">
      <c r="A421" s="49" t="s">
        <v>298</v>
      </c>
      <c r="B421" s="50" t="s">
        <v>346</v>
      </c>
      <c r="C421" s="50" t="s">
        <v>369</v>
      </c>
      <c r="D421" s="49" t="s">
        <v>299</v>
      </c>
      <c r="E421" s="49"/>
      <c r="F421" s="76">
        <f t="shared" si="94"/>
        <v>1521399</v>
      </c>
      <c r="G421" s="76">
        <f t="shared" si="94"/>
        <v>1521399</v>
      </c>
      <c r="H421" s="76">
        <f t="shared" si="94"/>
        <v>1521399</v>
      </c>
    </row>
    <row r="422" spans="1:8" ht="36" x14ac:dyDescent="0.3">
      <c r="A422" s="49" t="s">
        <v>465</v>
      </c>
      <c r="B422" s="50" t="s">
        <v>346</v>
      </c>
      <c r="C422" s="50" t="s">
        <v>369</v>
      </c>
      <c r="D422" s="49" t="s">
        <v>725</v>
      </c>
      <c r="E422" s="49"/>
      <c r="F422" s="76">
        <f t="shared" si="94"/>
        <v>1521399</v>
      </c>
      <c r="G422" s="76">
        <f t="shared" si="94"/>
        <v>1521399</v>
      </c>
      <c r="H422" s="76">
        <f t="shared" si="94"/>
        <v>1521399</v>
      </c>
    </row>
    <row r="423" spans="1:8" ht="36" x14ac:dyDescent="0.3">
      <c r="A423" s="49" t="s">
        <v>171</v>
      </c>
      <c r="B423" s="50" t="s">
        <v>346</v>
      </c>
      <c r="C423" s="50" t="s">
        <v>369</v>
      </c>
      <c r="D423" s="49" t="s">
        <v>725</v>
      </c>
      <c r="E423" s="49">
        <v>200</v>
      </c>
      <c r="F423" s="76">
        <v>1521399</v>
      </c>
      <c r="G423" s="71">
        <v>1521399</v>
      </c>
      <c r="H423" s="71">
        <v>1521399</v>
      </c>
    </row>
    <row r="424" spans="1:8" x14ac:dyDescent="0.3">
      <c r="A424" s="43" t="s">
        <v>466</v>
      </c>
      <c r="B424" s="44">
        <v>10</v>
      </c>
      <c r="C424" s="48" t="s">
        <v>304</v>
      </c>
      <c r="D424" s="45"/>
      <c r="E424" s="45"/>
      <c r="F424" s="163">
        <f>F431+F457+F473+F425</f>
        <v>43737029</v>
      </c>
      <c r="G424" s="163">
        <f>G431+G457+G473+G425</f>
        <v>27097193</v>
      </c>
      <c r="H424" s="163">
        <f>H431+H457+H473+H425</f>
        <v>23773618</v>
      </c>
    </row>
    <row r="425" spans="1:8" x14ac:dyDescent="0.3">
      <c r="A425" s="43" t="s">
        <v>467</v>
      </c>
      <c r="B425" s="44">
        <v>10</v>
      </c>
      <c r="C425" s="48" t="s">
        <v>152</v>
      </c>
      <c r="D425" s="45"/>
      <c r="E425" s="45"/>
      <c r="F425" s="163">
        <f t="shared" ref="F425:H429" si="95">F426</f>
        <v>1382000</v>
      </c>
      <c r="G425" s="163">
        <f t="shared" si="95"/>
        <v>1000000</v>
      </c>
      <c r="H425" s="163">
        <f t="shared" si="95"/>
        <v>1000000</v>
      </c>
    </row>
    <row r="426" spans="1:8" ht="48" x14ac:dyDescent="0.3">
      <c r="A426" s="52" t="s">
        <v>484</v>
      </c>
      <c r="B426" s="61">
        <v>10</v>
      </c>
      <c r="C426" s="50" t="s">
        <v>152</v>
      </c>
      <c r="D426" s="54" t="s">
        <v>178</v>
      </c>
      <c r="E426" s="49"/>
      <c r="F426" s="76">
        <f t="shared" si="95"/>
        <v>1382000</v>
      </c>
      <c r="G426" s="76">
        <f t="shared" si="95"/>
        <v>1000000</v>
      </c>
      <c r="H426" s="76">
        <f t="shared" si="95"/>
        <v>1000000</v>
      </c>
    </row>
    <row r="427" spans="1:8" ht="60" x14ac:dyDescent="0.3">
      <c r="A427" s="52" t="s">
        <v>699</v>
      </c>
      <c r="B427" s="61">
        <v>10</v>
      </c>
      <c r="C427" s="50" t="s">
        <v>152</v>
      </c>
      <c r="D427" s="49" t="s">
        <v>179</v>
      </c>
      <c r="E427" s="49"/>
      <c r="F427" s="76">
        <f t="shared" si="95"/>
        <v>1382000</v>
      </c>
      <c r="G427" s="76">
        <f t="shared" si="95"/>
        <v>1000000</v>
      </c>
      <c r="H427" s="76">
        <f t="shared" si="95"/>
        <v>1000000</v>
      </c>
    </row>
    <row r="428" spans="1:8" ht="48" x14ac:dyDescent="0.3">
      <c r="A428" s="52" t="s">
        <v>468</v>
      </c>
      <c r="B428" s="61">
        <v>10</v>
      </c>
      <c r="C428" s="50" t="s">
        <v>152</v>
      </c>
      <c r="D428" s="49" t="s">
        <v>469</v>
      </c>
      <c r="E428" s="49"/>
      <c r="F428" s="76">
        <f t="shared" si="95"/>
        <v>1382000</v>
      </c>
      <c r="G428" s="76">
        <f t="shared" si="95"/>
        <v>1000000</v>
      </c>
      <c r="H428" s="76">
        <f t="shared" si="95"/>
        <v>1000000</v>
      </c>
    </row>
    <row r="429" spans="1:8" ht="24" x14ac:dyDescent="0.3">
      <c r="A429" s="52" t="s">
        <v>470</v>
      </c>
      <c r="B429" s="61">
        <v>10</v>
      </c>
      <c r="C429" s="50" t="s">
        <v>152</v>
      </c>
      <c r="D429" s="49" t="s">
        <v>471</v>
      </c>
      <c r="E429" s="49"/>
      <c r="F429" s="76">
        <f t="shared" si="95"/>
        <v>1382000</v>
      </c>
      <c r="G429" s="76">
        <f t="shared" si="95"/>
        <v>1000000</v>
      </c>
      <c r="H429" s="76">
        <f t="shared" si="95"/>
        <v>1000000</v>
      </c>
    </row>
    <row r="430" spans="1:8" ht="24" x14ac:dyDescent="0.3">
      <c r="A430" s="49" t="s">
        <v>286</v>
      </c>
      <c r="B430" s="61">
        <v>10</v>
      </c>
      <c r="C430" s="56" t="s">
        <v>152</v>
      </c>
      <c r="D430" s="49" t="s">
        <v>471</v>
      </c>
      <c r="E430" s="75" t="s">
        <v>472</v>
      </c>
      <c r="F430" s="71">
        <v>1382000</v>
      </c>
      <c r="G430" s="71">
        <v>1000000</v>
      </c>
      <c r="H430" s="71">
        <v>1000000</v>
      </c>
    </row>
    <row r="431" spans="1:8" x14ac:dyDescent="0.3">
      <c r="A431" s="43" t="s">
        <v>473</v>
      </c>
      <c r="B431" s="44">
        <v>10</v>
      </c>
      <c r="C431" s="48" t="s">
        <v>162</v>
      </c>
      <c r="D431" s="45"/>
      <c r="E431" s="45"/>
      <c r="F431" s="163">
        <f>+F432+F446</f>
        <v>29438798</v>
      </c>
      <c r="G431" s="163">
        <f>+G432+G446</f>
        <v>6864520</v>
      </c>
      <c r="H431" s="163">
        <f>+H432+H446</f>
        <v>6864520</v>
      </c>
    </row>
    <row r="432" spans="1:8" ht="48" x14ac:dyDescent="0.3">
      <c r="A432" s="52" t="s">
        <v>484</v>
      </c>
      <c r="B432" s="61">
        <v>10</v>
      </c>
      <c r="C432" s="50" t="s">
        <v>162</v>
      </c>
      <c r="D432" s="54" t="s">
        <v>178</v>
      </c>
      <c r="E432" s="49"/>
      <c r="F432" s="76">
        <f>F433</f>
        <v>6871598</v>
      </c>
      <c r="G432" s="76">
        <f>G433</f>
        <v>6864520</v>
      </c>
      <c r="H432" s="76">
        <f>H433</f>
        <v>6864520</v>
      </c>
    </row>
    <row r="433" spans="1:8" ht="60" x14ac:dyDescent="0.3">
      <c r="A433" s="52" t="s">
        <v>726</v>
      </c>
      <c r="B433" s="61">
        <v>10</v>
      </c>
      <c r="C433" s="50" t="s">
        <v>162</v>
      </c>
      <c r="D433" s="49" t="s">
        <v>179</v>
      </c>
      <c r="E433" s="49"/>
      <c r="F433" s="76">
        <f>F434+F438+F442</f>
        <v>6871598</v>
      </c>
      <c r="G433" s="76">
        <f>G434+G438+G442</f>
        <v>6864520</v>
      </c>
      <c r="H433" s="76">
        <f>H434+H438+H442</f>
        <v>6864520</v>
      </c>
    </row>
    <row r="434" spans="1:8" ht="36" x14ac:dyDescent="0.3">
      <c r="A434" s="52" t="s">
        <v>474</v>
      </c>
      <c r="B434" s="50">
        <v>10</v>
      </c>
      <c r="C434" s="50" t="s">
        <v>162</v>
      </c>
      <c r="D434" s="49" t="s">
        <v>475</v>
      </c>
      <c r="E434" s="49"/>
      <c r="F434" s="76">
        <f>F435</f>
        <v>6459095</v>
      </c>
      <c r="G434" s="76">
        <f t="shared" ref="G434:H434" si="96">G435</f>
        <v>6459095</v>
      </c>
      <c r="H434" s="76">
        <f t="shared" si="96"/>
        <v>6459095</v>
      </c>
    </row>
    <row r="435" spans="1:8" ht="24" x14ac:dyDescent="0.3">
      <c r="A435" s="49" t="s">
        <v>840</v>
      </c>
      <c r="B435" s="61">
        <v>10</v>
      </c>
      <c r="C435" s="56" t="s">
        <v>162</v>
      </c>
      <c r="D435" s="49" t="s">
        <v>839</v>
      </c>
      <c r="E435" s="75"/>
      <c r="F435" s="71">
        <f>F436+F437</f>
        <v>6459095</v>
      </c>
      <c r="G435" s="71">
        <f>G436+G437</f>
        <v>6459095</v>
      </c>
      <c r="H435" s="71">
        <f>H436+H437</f>
        <v>6459095</v>
      </c>
    </row>
    <row r="436" spans="1:8" ht="36" x14ac:dyDescent="0.3">
      <c r="A436" s="49" t="s">
        <v>171</v>
      </c>
      <c r="B436" s="61">
        <v>10</v>
      </c>
      <c r="C436" s="56" t="s">
        <v>162</v>
      </c>
      <c r="D436" s="49" t="s">
        <v>839</v>
      </c>
      <c r="E436" s="75">
        <v>200</v>
      </c>
      <c r="F436" s="71">
        <v>57800</v>
      </c>
      <c r="G436" s="71">
        <v>57800</v>
      </c>
      <c r="H436" s="71">
        <v>57800</v>
      </c>
    </row>
    <row r="437" spans="1:8" ht="24" x14ac:dyDescent="0.3">
      <c r="A437" s="49" t="s">
        <v>286</v>
      </c>
      <c r="B437" s="61">
        <v>10</v>
      </c>
      <c r="C437" s="56" t="s">
        <v>162</v>
      </c>
      <c r="D437" s="49" t="s">
        <v>839</v>
      </c>
      <c r="E437" s="75">
        <v>300</v>
      </c>
      <c r="F437" s="71">
        <v>6401295</v>
      </c>
      <c r="G437" s="71">
        <v>6401295</v>
      </c>
      <c r="H437" s="71">
        <v>6401295</v>
      </c>
    </row>
    <row r="438" spans="1:8" ht="36" x14ac:dyDescent="0.3">
      <c r="A438" s="52" t="s">
        <v>476</v>
      </c>
      <c r="B438" s="50">
        <v>10</v>
      </c>
      <c r="C438" s="50" t="s">
        <v>162</v>
      </c>
      <c r="D438" s="49" t="s">
        <v>477</v>
      </c>
      <c r="E438" s="49"/>
      <c r="F438" s="76">
        <f>F439</f>
        <v>88648</v>
      </c>
      <c r="G438" s="76">
        <f>G439</f>
        <v>81570</v>
      </c>
      <c r="H438" s="76">
        <f>H439</f>
        <v>81570</v>
      </c>
    </row>
    <row r="439" spans="1:8" ht="36" x14ac:dyDescent="0.3">
      <c r="A439" s="52" t="s">
        <v>478</v>
      </c>
      <c r="B439" s="50">
        <v>10</v>
      </c>
      <c r="C439" s="50" t="s">
        <v>162</v>
      </c>
      <c r="D439" s="49" t="s">
        <v>479</v>
      </c>
      <c r="E439" s="49"/>
      <c r="F439" s="76">
        <f>F440+F441</f>
        <v>88648</v>
      </c>
      <c r="G439" s="76">
        <f>G440+G441</f>
        <v>81570</v>
      </c>
      <c r="H439" s="76">
        <f>H440+H441</f>
        <v>81570</v>
      </c>
    </row>
    <row r="440" spans="1:8" ht="36" x14ac:dyDescent="0.3">
      <c r="A440" s="49" t="s">
        <v>171</v>
      </c>
      <c r="B440" s="50">
        <v>10</v>
      </c>
      <c r="C440" s="50" t="s">
        <v>162</v>
      </c>
      <c r="D440" s="49" t="s">
        <v>479</v>
      </c>
      <c r="E440" s="49">
        <v>200</v>
      </c>
      <c r="F440" s="76">
        <v>1000</v>
      </c>
      <c r="G440" s="71">
        <v>1000</v>
      </c>
      <c r="H440" s="71">
        <v>1000</v>
      </c>
    </row>
    <row r="441" spans="1:8" ht="24" x14ac:dyDescent="0.3">
      <c r="A441" s="52" t="s">
        <v>286</v>
      </c>
      <c r="B441" s="50">
        <v>10</v>
      </c>
      <c r="C441" s="50" t="s">
        <v>162</v>
      </c>
      <c r="D441" s="49" t="s">
        <v>479</v>
      </c>
      <c r="E441" s="49">
        <v>300</v>
      </c>
      <c r="F441" s="76">
        <v>87648</v>
      </c>
      <c r="G441" s="71">
        <v>80570</v>
      </c>
      <c r="H441" s="71">
        <v>80570</v>
      </c>
    </row>
    <row r="442" spans="1:8" ht="48" x14ac:dyDescent="0.3">
      <c r="A442" s="52" t="s">
        <v>480</v>
      </c>
      <c r="B442" s="50">
        <v>10</v>
      </c>
      <c r="C442" s="50" t="s">
        <v>162</v>
      </c>
      <c r="D442" s="49" t="s">
        <v>481</v>
      </c>
      <c r="E442" s="49"/>
      <c r="F442" s="76">
        <f>F443</f>
        <v>323855</v>
      </c>
      <c r="G442" s="76">
        <f>G443</f>
        <v>323855</v>
      </c>
      <c r="H442" s="76">
        <f>H443</f>
        <v>323855</v>
      </c>
    </row>
    <row r="443" spans="1:8" ht="48" x14ac:dyDescent="0.3">
      <c r="A443" s="55" t="s">
        <v>727</v>
      </c>
      <c r="B443" s="50">
        <v>10</v>
      </c>
      <c r="C443" s="50" t="s">
        <v>162</v>
      </c>
      <c r="D443" s="54" t="s">
        <v>482</v>
      </c>
      <c r="E443" s="49"/>
      <c r="F443" s="76">
        <f>F444+F445</f>
        <v>323855</v>
      </c>
      <c r="G443" s="76">
        <f>G444+G445</f>
        <v>323855</v>
      </c>
      <c r="H443" s="76">
        <f>H444+H445</f>
        <v>323855</v>
      </c>
    </row>
    <row r="444" spans="1:8" ht="36" x14ac:dyDescent="0.3">
      <c r="A444" s="49" t="s">
        <v>171</v>
      </c>
      <c r="B444" s="50">
        <v>10</v>
      </c>
      <c r="C444" s="50" t="s">
        <v>162</v>
      </c>
      <c r="D444" s="54" t="s">
        <v>482</v>
      </c>
      <c r="E444" s="49">
        <v>200</v>
      </c>
      <c r="F444" s="76">
        <v>4000</v>
      </c>
      <c r="G444" s="71">
        <v>4000</v>
      </c>
      <c r="H444" s="71">
        <v>4000</v>
      </c>
    </row>
    <row r="445" spans="1:8" ht="24.75" customHeight="1" x14ac:dyDescent="0.3">
      <c r="A445" s="52" t="s">
        <v>286</v>
      </c>
      <c r="B445" s="50">
        <v>10</v>
      </c>
      <c r="C445" s="50" t="s">
        <v>162</v>
      </c>
      <c r="D445" s="54" t="s">
        <v>482</v>
      </c>
      <c r="E445" s="49">
        <v>300</v>
      </c>
      <c r="F445" s="76">
        <v>319855</v>
      </c>
      <c r="G445" s="71">
        <v>319855</v>
      </c>
      <c r="H445" s="71">
        <v>319855</v>
      </c>
    </row>
    <row r="446" spans="1:8" ht="36" x14ac:dyDescent="0.3">
      <c r="A446" s="52" t="s">
        <v>728</v>
      </c>
      <c r="B446" s="50">
        <v>10</v>
      </c>
      <c r="C446" s="50" t="s">
        <v>162</v>
      </c>
      <c r="D446" s="54" t="s">
        <v>252</v>
      </c>
      <c r="E446" s="49"/>
      <c r="F446" s="76">
        <f>F447</f>
        <v>22567200</v>
      </c>
      <c r="G446" s="76">
        <f>G447</f>
        <v>0</v>
      </c>
      <c r="H446" s="76">
        <f>H447</f>
        <v>0</v>
      </c>
    </row>
    <row r="447" spans="1:8" ht="48" x14ac:dyDescent="0.3">
      <c r="A447" s="52" t="s">
        <v>729</v>
      </c>
      <c r="B447" s="61">
        <v>10</v>
      </c>
      <c r="C447" s="50" t="s">
        <v>162</v>
      </c>
      <c r="D447" s="49" t="s">
        <v>372</v>
      </c>
      <c r="E447" s="49"/>
      <c r="F447" s="58">
        <f t="shared" ref="F447:H449" si="97">F448</f>
        <v>22567200</v>
      </c>
      <c r="G447" s="58">
        <f t="shared" si="97"/>
        <v>0</v>
      </c>
      <c r="H447" s="58">
        <f t="shared" si="97"/>
        <v>0</v>
      </c>
    </row>
    <row r="448" spans="1:8" ht="24" x14ac:dyDescent="0.3">
      <c r="A448" s="52" t="s">
        <v>730</v>
      </c>
      <c r="B448" s="61">
        <v>10</v>
      </c>
      <c r="C448" s="50" t="s">
        <v>162</v>
      </c>
      <c r="D448" s="49" t="s">
        <v>397</v>
      </c>
      <c r="E448" s="49"/>
      <c r="F448" s="58">
        <f>F449+F451+F453+F455</f>
        <v>22567200</v>
      </c>
      <c r="G448" s="58">
        <f t="shared" ref="G448:H448" si="98">G449+G451+G453</f>
        <v>0</v>
      </c>
      <c r="H448" s="58">
        <f t="shared" si="98"/>
        <v>0</v>
      </c>
    </row>
    <row r="449" spans="1:8" ht="36" x14ac:dyDescent="0.3">
      <c r="A449" s="52" t="s">
        <v>399</v>
      </c>
      <c r="B449" s="61">
        <v>10</v>
      </c>
      <c r="C449" s="50" t="s">
        <v>162</v>
      </c>
      <c r="D449" s="49" t="s">
        <v>400</v>
      </c>
      <c r="E449" s="49"/>
      <c r="F449" s="58">
        <f t="shared" si="97"/>
        <v>0</v>
      </c>
      <c r="G449" s="58">
        <f t="shared" si="97"/>
        <v>0</v>
      </c>
      <c r="H449" s="58">
        <f t="shared" si="97"/>
        <v>0</v>
      </c>
    </row>
    <row r="450" spans="1:8" ht="24" x14ac:dyDescent="0.3">
      <c r="A450" s="52" t="s">
        <v>286</v>
      </c>
      <c r="B450" s="61">
        <v>10</v>
      </c>
      <c r="C450" s="50" t="s">
        <v>162</v>
      </c>
      <c r="D450" s="49" t="s">
        <v>400</v>
      </c>
      <c r="E450" s="49">
        <v>300</v>
      </c>
      <c r="F450" s="76">
        <v>0</v>
      </c>
      <c r="G450" s="71">
        <v>0</v>
      </c>
      <c r="H450" s="71">
        <v>0</v>
      </c>
    </row>
    <row r="451" spans="1:8" ht="84" x14ac:dyDescent="0.3">
      <c r="A451" s="72" t="s">
        <v>802</v>
      </c>
      <c r="B451" s="61">
        <v>10</v>
      </c>
      <c r="C451" s="50" t="s">
        <v>162</v>
      </c>
      <c r="D451" s="49" t="s">
        <v>407</v>
      </c>
      <c r="E451" s="49"/>
      <c r="F451" s="76">
        <f>F452</f>
        <v>1558422</v>
      </c>
      <c r="G451" s="76">
        <f t="shared" ref="G451:H451" si="99">G452</f>
        <v>0</v>
      </c>
      <c r="H451" s="76">
        <f t="shared" si="99"/>
        <v>0</v>
      </c>
    </row>
    <row r="452" spans="1:8" ht="24" x14ac:dyDescent="0.3">
      <c r="A452" s="52" t="s">
        <v>286</v>
      </c>
      <c r="B452" s="61">
        <v>10</v>
      </c>
      <c r="C452" s="50" t="s">
        <v>162</v>
      </c>
      <c r="D452" s="49" t="s">
        <v>407</v>
      </c>
      <c r="E452" s="49">
        <v>300</v>
      </c>
      <c r="F452" s="76">
        <v>1558422</v>
      </c>
      <c r="G452" s="71"/>
      <c r="H452" s="71"/>
    </row>
    <row r="453" spans="1:8" ht="72" x14ac:dyDescent="0.3">
      <c r="A453" s="52" t="s">
        <v>803</v>
      </c>
      <c r="B453" s="61">
        <v>10</v>
      </c>
      <c r="C453" s="50" t="s">
        <v>162</v>
      </c>
      <c r="D453" s="49" t="s">
        <v>408</v>
      </c>
      <c r="E453" s="49"/>
      <c r="F453" s="76">
        <f>F454</f>
        <v>10508778</v>
      </c>
      <c r="G453" s="76">
        <f t="shared" ref="G453:H453" si="100">G454</f>
        <v>0</v>
      </c>
      <c r="H453" s="76">
        <f t="shared" si="100"/>
        <v>0</v>
      </c>
    </row>
    <row r="454" spans="1:8" ht="24" x14ac:dyDescent="0.3">
      <c r="A454" s="52" t="s">
        <v>286</v>
      </c>
      <c r="B454" s="61">
        <v>10</v>
      </c>
      <c r="C454" s="50" t="s">
        <v>162</v>
      </c>
      <c r="D454" s="49" t="s">
        <v>408</v>
      </c>
      <c r="E454" s="49">
        <v>300</v>
      </c>
      <c r="F454" s="76">
        <v>10508778</v>
      </c>
      <c r="G454" s="71"/>
      <c r="H454" s="71"/>
    </row>
    <row r="455" spans="1:8" ht="36" x14ac:dyDescent="0.3">
      <c r="A455" s="49" t="s">
        <v>399</v>
      </c>
      <c r="B455" s="61">
        <v>10</v>
      </c>
      <c r="C455" s="50" t="s">
        <v>162</v>
      </c>
      <c r="D455" s="49" t="s">
        <v>400</v>
      </c>
      <c r="E455" s="49"/>
      <c r="F455" s="76">
        <f>F456</f>
        <v>10500000</v>
      </c>
      <c r="G455" s="76">
        <f t="shared" ref="G455:H455" si="101">G456</f>
        <v>0</v>
      </c>
      <c r="H455" s="76">
        <f t="shared" si="101"/>
        <v>0</v>
      </c>
    </row>
    <row r="456" spans="1:8" ht="24" x14ac:dyDescent="0.3">
      <c r="A456" s="100" t="s">
        <v>286</v>
      </c>
      <c r="B456" s="61">
        <v>10</v>
      </c>
      <c r="C456" s="50" t="s">
        <v>162</v>
      </c>
      <c r="D456" s="49" t="s">
        <v>400</v>
      </c>
      <c r="E456" s="49">
        <v>300</v>
      </c>
      <c r="F456" s="76">
        <v>10500000</v>
      </c>
      <c r="G456" s="76">
        <v>0</v>
      </c>
      <c r="H456" s="76">
        <v>0</v>
      </c>
    </row>
    <row r="457" spans="1:8" x14ac:dyDescent="0.3">
      <c r="A457" s="43" t="s">
        <v>483</v>
      </c>
      <c r="B457" s="44">
        <v>10</v>
      </c>
      <c r="C457" s="48" t="s">
        <v>176</v>
      </c>
      <c r="D457" s="45"/>
      <c r="E457" s="45"/>
      <c r="F457" s="163">
        <f>F458+F468</f>
        <v>9066727</v>
      </c>
      <c r="G457" s="163">
        <f>G458+G468</f>
        <v>15383169</v>
      </c>
      <c r="H457" s="163">
        <f>H458+H468</f>
        <v>12059594</v>
      </c>
    </row>
    <row r="458" spans="1:8" ht="48" x14ac:dyDescent="0.3">
      <c r="A458" s="52" t="s">
        <v>484</v>
      </c>
      <c r="B458" s="50" t="s">
        <v>306</v>
      </c>
      <c r="C458" s="50" t="s">
        <v>176</v>
      </c>
      <c r="D458" s="54" t="s">
        <v>178</v>
      </c>
      <c r="E458" s="49"/>
      <c r="F458" s="76">
        <f>F459+F464</f>
        <v>7548899</v>
      </c>
      <c r="G458" s="76">
        <f>G459+G464</f>
        <v>14225899</v>
      </c>
      <c r="H458" s="76">
        <f>H459+H464</f>
        <v>10902324</v>
      </c>
    </row>
    <row r="459" spans="1:8" ht="60" x14ac:dyDescent="0.3">
      <c r="A459" s="52" t="s">
        <v>699</v>
      </c>
      <c r="B459" s="50" t="s">
        <v>306</v>
      </c>
      <c r="C459" s="50" t="s">
        <v>176</v>
      </c>
      <c r="D459" s="53" t="s">
        <v>179</v>
      </c>
      <c r="E459" s="49"/>
      <c r="F459" s="76">
        <f>F460</f>
        <v>3323575</v>
      </c>
      <c r="G459" s="76">
        <f t="shared" ref="G459:H460" si="102">G460</f>
        <v>9970727</v>
      </c>
      <c r="H459" s="76">
        <f t="shared" si="102"/>
        <v>6647152</v>
      </c>
    </row>
    <row r="460" spans="1:8" ht="72" x14ac:dyDescent="0.3">
      <c r="A460" s="52" t="s">
        <v>667</v>
      </c>
      <c r="B460" s="50" t="s">
        <v>306</v>
      </c>
      <c r="C460" s="50" t="s">
        <v>176</v>
      </c>
      <c r="D460" s="53" t="s">
        <v>180</v>
      </c>
      <c r="E460" s="49"/>
      <c r="F460" s="71">
        <f>F461</f>
        <v>3323575</v>
      </c>
      <c r="G460" s="71">
        <f t="shared" si="102"/>
        <v>9970727</v>
      </c>
      <c r="H460" s="71">
        <f t="shared" si="102"/>
        <v>6647152</v>
      </c>
    </row>
    <row r="461" spans="1:8" ht="72" x14ac:dyDescent="0.3">
      <c r="A461" s="52" t="s">
        <v>181</v>
      </c>
      <c r="B461" s="50" t="s">
        <v>306</v>
      </c>
      <c r="C461" s="50" t="s">
        <v>176</v>
      </c>
      <c r="D461" s="49" t="s">
        <v>614</v>
      </c>
      <c r="E461" s="49"/>
      <c r="F461" s="71">
        <f>F462+F463</f>
        <v>3323575</v>
      </c>
      <c r="G461" s="71">
        <f t="shared" ref="G461:H461" si="103">G462+G463</f>
        <v>9970727</v>
      </c>
      <c r="H461" s="71">
        <f t="shared" si="103"/>
        <v>6647152</v>
      </c>
    </row>
    <row r="462" spans="1:8" ht="36" x14ac:dyDescent="0.3">
      <c r="A462" s="52" t="s">
        <v>329</v>
      </c>
      <c r="B462" s="50" t="s">
        <v>306</v>
      </c>
      <c r="C462" s="50" t="s">
        <v>176</v>
      </c>
      <c r="D462" s="49" t="s">
        <v>614</v>
      </c>
      <c r="E462" s="49">
        <v>400</v>
      </c>
      <c r="F462" s="71">
        <v>3317575</v>
      </c>
      <c r="G462" s="71">
        <v>9952727</v>
      </c>
      <c r="H462" s="71">
        <v>6635152</v>
      </c>
    </row>
    <row r="463" spans="1:8" ht="36" x14ac:dyDescent="0.3">
      <c r="A463" s="49" t="s">
        <v>171</v>
      </c>
      <c r="B463" s="50" t="s">
        <v>306</v>
      </c>
      <c r="C463" s="50" t="s">
        <v>176</v>
      </c>
      <c r="D463" s="49" t="s">
        <v>614</v>
      </c>
      <c r="E463" s="49">
        <v>200</v>
      </c>
      <c r="F463" s="71">
        <v>6000</v>
      </c>
      <c r="G463" s="71">
        <v>18000</v>
      </c>
      <c r="H463" s="71">
        <v>12000</v>
      </c>
    </row>
    <row r="464" spans="1:8" ht="84" x14ac:dyDescent="0.3">
      <c r="A464" s="52" t="s">
        <v>731</v>
      </c>
      <c r="B464" s="61">
        <v>10</v>
      </c>
      <c r="C464" s="50" t="s">
        <v>176</v>
      </c>
      <c r="D464" s="53" t="s">
        <v>485</v>
      </c>
      <c r="E464" s="49"/>
      <c r="F464" s="76">
        <f t="shared" ref="F464:H466" si="104">F465</f>
        <v>4225324</v>
      </c>
      <c r="G464" s="76">
        <f t="shared" si="104"/>
        <v>4255172</v>
      </c>
      <c r="H464" s="76">
        <f t="shared" si="104"/>
        <v>4255172</v>
      </c>
    </row>
    <row r="465" spans="1:8" ht="60" x14ac:dyDescent="0.3">
      <c r="A465" s="52" t="s">
        <v>668</v>
      </c>
      <c r="B465" s="61">
        <v>10</v>
      </c>
      <c r="C465" s="50" t="s">
        <v>176</v>
      </c>
      <c r="D465" s="53" t="s">
        <v>556</v>
      </c>
      <c r="E465" s="49"/>
      <c r="F465" s="76">
        <f t="shared" si="104"/>
        <v>4225324</v>
      </c>
      <c r="G465" s="76">
        <f t="shared" si="104"/>
        <v>4255172</v>
      </c>
      <c r="H465" s="76">
        <f t="shared" si="104"/>
        <v>4255172</v>
      </c>
    </row>
    <row r="466" spans="1:8" ht="36" x14ac:dyDescent="0.3">
      <c r="A466" s="52" t="s">
        <v>487</v>
      </c>
      <c r="B466" s="61">
        <v>10</v>
      </c>
      <c r="C466" s="50" t="s">
        <v>176</v>
      </c>
      <c r="D466" s="49" t="s">
        <v>557</v>
      </c>
      <c r="E466" s="49"/>
      <c r="F466" s="76">
        <f t="shared" si="104"/>
        <v>4225324</v>
      </c>
      <c r="G466" s="76">
        <f t="shared" si="104"/>
        <v>4255172</v>
      </c>
      <c r="H466" s="76">
        <f t="shared" si="104"/>
        <v>4255172</v>
      </c>
    </row>
    <row r="467" spans="1:8" ht="24" x14ac:dyDescent="0.3">
      <c r="A467" s="52" t="s">
        <v>286</v>
      </c>
      <c r="B467" s="61">
        <v>10</v>
      </c>
      <c r="C467" s="50" t="s">
        <v>176</v>
      </c>
      <c r="D467" s="49" t="s">
        <v>557</v>
      </c>
      <c r="E467" s="49">
        <v>300</v>
      </c>
      <c r="F467" s="76">
        <v>4225324</v>
      </c>
      <c r="G467" s="71">
        <v>4255172</v>
      </c>
      <c r="H467" s="71">
        <v>4255172</v>
      </c>
    </row>
    <row r="468" spans="1:8" ht="48" x14ac:dyDescent="0.3">
      <c r="A468" s="52" t="s">
        <v>488</v>
      </c>
      <c r="B468" s="61">
        <v>10</v>
      </c>
      <c r="C468" s="50" t="s">
        <v>176</v>
      </c>
      <c r="D468" s="54" t="s">
        <v>252</v>
      </c>
      <c r="E468" s="49"/>
      <c r="F468" s="76">
        <f t="shared" ref="F468:H471" si="105">F469</f>
        <v>1517828</v>
      </c>
      <c r="G468" s="76">
        <f t="shared" si="105"/>
        <v>1157270</v>
      </c>
      <c r="H468" s="76">
        <f t="shared" si="105"/>
        <v>1157270</v>
      </c>
    </row>
    <row r="469" spans="1:8" ht="48" x14ac:dyDescent="0.3">
      <c r="A469" s="52" t="s">
        <v>489</v>
      </c>
      <c r="B469" s="61">
        <v>10</v>
      </c>
      <c r="C469" s="50" t="s">
        <v>176</v>
      </c>
      <c r="D469" s="49" t="s">
        <v>372</v>
      </c>
      <c r="E469" s="49"/>
      <c r="F469" s="76">
        <f t="shared" si="105"/>
        <v>1517828</v>
      </c>
      <c r="G469" s="76">
        <f t="shared" si="105"/>
        <v>1157270</v>
      </c>
      <c r="H469" s="76">
        <f t="shared" si="105"/>
        <v>1157270</v>
      </c>
    </row>
    <row r="470" spans="1:8" ht="24" x14ac:dyDescent="0.3">
      <c r="A470" s="52" t="s">
        <v>490</v>
      </c>
      <c r="B470" s="61">
        <v>10</v>
      </c>
      <c r="C470" s="50" t="s">
        <v>176</v>
      </c>
      <c r="D470" s="49" t="s">
        <v>380</v>
      </c>
      <c r="E470" s="49"/>
      <c r="F470" s="76">
        <f t="shared" si="105"/>
        <v>1517828</v>
      </c>
      <c r="G470" s="76">
        <f t="shared" si="105"/>
        <v>1157270</v>
      </c>
      <c r="H470" s="76">
        <f t="shared" si="105"/>
        <v>1157270</v>
      </c>
    </row>
    <row r="471" spans="1:8" ht="78.75" customHeight="1" x14ac:dyDescent="0.3">
      <c r="A471" s="55" t="s">
        <v>561</v>
      </c>
      <c r="B471" s="61">
        <v>10</v>
      </c>
      <c r="C471" s="50" t="s">
        <v>176</v>
      </c>
      <c r="D471" s="49" t="s">
        <v>491</v>
      </c>
      <c r="E471" s="49"/>
      <c r="F471" s="76">
        <f t="shared" si="105"/>
        <v>1517828</v>
      </c>
      <c r="G471" s="76">
        <f t="shared" si="105"/>
        <v>1157270</v>
      </c>
      <c r="H471" s="76">
        <f t="shared" si="105"/>
        <v>1157270</v>
      </c>
    </row>
    <row r="472" spans="1:8" ht="24" x14ac:dyDescent="0.3">
      <c r="A472" s="52" t="s">
        <v>286</v>
      </c>
      <c r="B472" s="61">
        <v>10</v>
      </c>
      <c r="C472" s="50" t="s">
        <v>176</v>
      </c>
      <c r="D472" s="49" t="s">
        <v>491</v>
      </c>
      <c r="E472" s="49">
        <v>300</v>
      </c>
      <c r="F472" s="58">
        <v>1517828</v>
      </c>
      <c r="G472" s="71">
        <v>1157270</v>
      </c>
      <c r="H472" s="71">
        <v>1157270</v>
      </c>
    </row>
    <row r="473" spans="1:8" ht="22.8" x14ac:dyDescent="0.3">
      <c r="A473" s="43" t="s">
        <v>492</v>
      </c>
      <c r="B473" s="44">
        <v>10</v>
      </c>
      <c r="C473" s="48" t="s">
        <v>226</v>
      </c>
      <c r="D473" s="45"/>
      <c r="E473" s="45"/>
      <c r="F473" s="163">
        <f>F474+F483</f>
        <v>3849504</v>
      </c>
      <c r="G473" s="163">
        <f>G474+G483</f>
        <v>3849504</v>
      </c>
      <c r="H473" s="163">
        <f>H474+H483</f>
        <v>3849504</v>
      </c>
    </row>
    <row r="474" spans="1:8" ht="48" x14ac:dyDescent="0.3">
      <c r="A474" s="52" t="s">
        <v>484</v>
      </c>
      <c r="B474" s="61">
        <v>10</v>
      </c>
      <c r="C474" s="50" t="s">
        <v>226</v>
      </c>
      <c r="D474" s="54" t="s">
        <v>178</v>
      </c>
      <c r="E474" s="49"/>
      <c r="F474" s="76">
        <f>F475+F479</f>
        <v>3786504</v>
      </c>
      <c r="G474" s="76">
        <f>G475+G479</f>
        <v>3786504</v>
      </c>
      <c r="H474" s="76">
        <f>H475+H479</f>
        <v>3786504</v>
      </c>
    </row>
    <row r="475" spans="1:8" ht="48" x14ac:dyDescent="0.3">
      <c r="A475" s="70" t="s">
        <v>732</v>
      </c>
      <c r="B475" s="50" t="s">
        <v>306</v>
      </c>
      <c r="C475" s="50" t="s">
        <v>226</v>
      </c>
      <c r="D475" s="53" t="s">
        <v>493</v>
      </c>
      <c r="E475" s="49"/>
      <c r="F475" s="76">
        <f t="shared" ref="F475:H476" si="106">F476</f>
        <v>2366565</v>
      </c>
      <c r="G475" s="76">
        <f t="shared" si="106"/>
        <v>2366565</v>
      </c>
      <c r="H475" s="76">
        <f t="shared" si="106"/>
        <v>2366565</v>
      </c>
    </row>
    <row r="476" spans="1:8" ht="55.5" customHeight="1" x14ac:dyDescent="0.3">
      <c r="A476" s="52" t="s">
        <v>666</v>
      </c>
      <c r="B476" s="50" t="s">
        <v>306</v>
      </c>
      <c r="C476" s="50" t="s">
        <v>226</v>
      </c>
      <c r="D476" s="53" t="s">
        <v>494</v>
      </c>
      <c r="E476" s="49"/>
      <c r="F476" s="76">
        <f>F477</f>
        <v>2366565</v>
      </c>
      <c r="G476" s="76">
        <f t="shared" si="106"/>
        <v>2366565</v>
      </c>
      <c r="H476" s="76">
        <f t="shared" si="106"/>
        <v>2366565</v>
      </c>
    </row>
    <row r="477" spans="1:8" ht="36" x14ac:dyDescent="0.3">
      <c r="A477" s="55" t="s">
        <v>539</v>
      </c>
      <c r="B477" s="50" t="s">
        <v>306</v>
      </c>
      <c r="C477" s="50" t="s">
        <v>226</v>
      </c>
      <c r="D477" s="49" t="s">
        <v>496</v>
      </c>
      <c r="E477" s="54"/>
      <c r="F477" s="76">
        <f>F478</f>
        <v>2366565</v>
      </c>
      <c r="G477" s="76">
        <f>G478</f>
        <v>2366565</v>
      </c>
      <c r="H477" s="76">
        <f>H478</f>
        <v>2366565</v>
      </c>
    </row>
    <row r="478" spans="1:8" ht="72" x14ac:dyDescent="0.3">
      <c r="A478" s="49" t="s">
        <v>160</v>
      </c>
      <c r="B478" s="61">
        <v>10</v>
      </c>
      <c r="C478" s="50" t="s">
        <v>226</v>
      </c>
      <c r="D478" s="49" t="s">
        <v>496</v>
      </c>
      <c r="E478" s="54" t="s">
        <v>201</v>
      </c>
      <c r="F478" s="76">
        <v>2366565</v>
      </c>
      <c r="G478" s="71">
        <v>2366565</v>
      </c>
      <c r="H478" s="71">
        <v>2366565</v>
      </c>
    </row>
    <row r="479" spans="1:8" ht="84" x14ac:dyDescent="0.3">
      <c r="A479" s="52" t="s">
        <v>731</v>
      </c>
      <c r="B479" s="50" t="s">
        <v>306</v>
      </c>
      <c r="C479" s="50" t="s">
        <v>226</v>
      </c>
      <c r="D479" s="54" t="s">
        <v>485</v>
      </c>
      <c r="E479" s="49"/>
      <c r="F479" s="76">
        <f>F480</f>
        <v>1419939</v>
      </c>
      <c r="G479" s="76">
        <f t="shared" ref="G479:H481" si="107">G480</f>
        <v>1419939</v>
      </c>
      <c r="H479" s="76">
        <f t="shared" si="107"/>
        <v>1419939</v>
      </c>
    </row>
    <row r="480" spans="1:8" ht="72" x14ac:dyDescent="0.3">
      <c r="A480" s="52" t="s">
        <v>497</v>
      </c>
      <c r="B480" s="50" t="s">
        <v>306</v>
      </c>
      <c r="C480" s="50" t="s">
        <v>226</v>
      </c>
      <c r="D480" s="54" t="s">
        <v>486</v>
      </c>
      <c r="E480" s="49"/>
      <c r="F480" s="76">
        <f>F481</f>
        <v>1419939</v>
      </c>
      <c r="G480" s="76">
        <f t="shared" si="107"/>
        <v>1419939</v>
      </c>
      <c r="H480" s="76">
        <f t="shared" si="107"/>
        <v>1419939</v>
      </c>
    </row>
    <row r="481" spans="1:8" ht="48" x14ac:dyDescent="0.3">
      <c r="A481" s="52" t="s">
        <v>498</v>
      </c>
      <c r="B481" s="50" t="s">
        <v>306</v>
      </c>
      <c r="C481" s="50" t="s">
        <v>226</v>
      </c>
      <c r="D481" s="54" t="s">
        <v>499</v>
      </c>
      <c r="E481" s="49"/>
      <c r="F481" s="76">
        <f>F482</f>
        <v>1419939</v>
      </c>
      <c r="G481" s="76">
        <f t="shared" si="107"/>
        <v>1419939</v>
      </c>
      <c r="H481" s="76">
        <f t="shared" si="107"/>
        <v>1419939</v>
      </c>
    </row>
    <row r="482" spans="1:8" ht="72" x14ac:dyDescent="0.3">
      <c r="A482" s="49" t="s">
        <v>160</v>
      </c>
      <c r="B482" s="50" t="s">
        <v>306</v>
      </c>
      <c r="C482" s="50" t="s">
        <v>226</v>
      </c>
      <c r="D482" s="54" t="s">
        <v>499</v>
      </c>
      <c r="E482" s="49">
        <v>100</v>
      </c>
      <c r="F482" s="76">
        <v>1419939</v>
      </c>
      <c r="G482" s="71">
        <v>1419939</v>
      </c>
      <c r="H482" s="71">
        <v>1419939</v>
      </c>
    </row>
    <row r="483" spans="1:8" ht="24" x14ac:dyDescent="0.3">
      <c r="A483" s="52" t="s">
        <v>210</v>
      </c>
      <c r="B483" s="61">
        <v>10</v>
      </c>
      <c r="C483" s="50" t="s">
        <v>226</v>
      </c>
      <c r="D483" s="49" t="s">
        <v>211</v>
      </c>
      <c r="E483" s="49"/>
      <c r="F483" s="58">
        <f t="shared" ref="F483:H485" si="108">F484</f>
        <v>63000</v>
      </c>
      <c r="G483" s="58">
        <f t="shared" si="108"/>
        <v>63000</v>
      </c>
      <c r="H483" s="58">
        <f t="shared" si="108"/>
        <v>63000</v>
      </c>
    </row>
    <row r="484" spans="1:8" ht="24" x14ac:dyDescent="0.3">
      <c r="A484" s="52" t="s">
        <v>212</v>
      </c>
      <c r="B484" s="61">
        <v>10</v>
      </c>
      <c r="C484" s="50" t="s">
        <v>226</v>
      </c>
      <c r="D484" s="49" t="s">
        <v>213</v>
      </c>
      <c r="E484" s="49"/>
      <c r="F484" s="58">
        <f t="shared" si="108"/>
        <v>63000</v>
      </c>
      <c r="G484" s="58">
        <f t="shared" si="108"/>
        <v>63000</v>
      </c>
      <c r="H484" s="58">
        <f t="shared" si="108"/>
        <v>63000</v>
      </c>
    </row>
    <row r="485" spans="1:8" ht="24" x14ac:dyDescent="0.3">
      <c r="A485" s="52" t="s">
        <v>159</v>
      </c>
      <c r="B485" s="61">
        <v>10</v>
      </c>
      <c r="C485" s="50" t="s">
        <v>226</v>
      </c>
      <c r="D485" s="49" t="s">
        <v>214</v>
      </c>
      <c r="E485" s="49"/>
      <c r="F485" s="58">
        <f>F486</f>
        <v>63000</v>
      </c>
      <c r="G485" s="58">
        <f t="shared" si="108"/>
        <v>63000</v>
      </c>
      <c r="H485" s="58">
        <f t="shared" si="108"/>
        <v>63000</v>
      </c>
    </row>
    <row r="486" spans="1:8" ht="70.5" customHeight="1" x14ac:dyDescent="0.3">
      <c r="A486" s="52" t="s">
        <v>160</v>
      </c>
      <c r="B486" s="61">
        <v>10</v>
      </c>
      <c r="C486" s="50" t="s">
        <v>226</v>
      </c>
      <c r="D486" s="49" t="s">
        <v>214</v>
      </c>
      <c r="E486" s="49">
        <v>100</v>
      </c>
      <c r="F486" s="164">
        <v>63000</v>
      </c>
      <c r="G486" s="174">
        <v>63000</v>
      </c>
      <c r="H486" s="174">
        <v>63000</v>
      </c>
    </row>
    <row r="487" spans="1:8" x14ac:dyDescent="0.3">
      <c r="A487" s="43" t="s">
        <v>500</v>
      </c>
      <c r="B487" s="44">
        <v>11</v>
      </c>
      <c r="C487" s="48" t="s">
        <v>304</v>
      </c>
      <c r="D487" s="45"/>
      <c r="E487" s="45"/>
      <c r="F487" s="163">
        <f>F488+F498</f>
        <v>14265000</v>
      </c>
      <c r="G487" s="163">
        <f>G488+G498</f>
        <v>10731000</v>
      </c>
      <c r="H487" s="163">
        <f>H488+H498</f>
        <v>12331000</v>
      </c>
    </row>
    <row r="488" spans="1:8" x14ac:dyDescent="0.3">
      <c r="A488" s="43" t="s">
        <v>501</v>
      </c>
      <c r="B488" s="44">
        <v>11</v>
      </c>
      <c r="C488" s="48" t="s">
        <v>154</v>
      </c>
      <c r="D488" s="81"/>
      <c r="E488" s="45"/>
      <c r="F488" s="163">
        <f t="shared" ref="F488:H489" si="109">F489</f>
        <v>300000</v>
      </c>
      <c r="G488" s="163">
        <f t="shared" si="109"/>
        <v>150000</v>
      </c>
      <c r="H488" s="163">
        <f t="shared" si="109"/>
        <v>150000</v>
      </c>
    </row>
    <row r="489" spans="1:8" ht="72" x14ac:dyDescent="0.3">
      <c r="A489" s="52" t="s">
        <v>733</v>
      </c>
      <c r="B489" s="61">
        <v>11</v>
      </c>
      <c r="C489" s="50" t="s">
        <v>154</v>
      </c>
      <c r="D489" s="54" t="s">
        <v>430</v>
      </c>
      <c r="E489" s="49"/>
      <c r="F489" s="76">
        <f t="shared" si="109"/>
        <v>300000</v>
      </c>
      <c r="G489" s="76">
        <f t="shared" si="109"/>
        <v>150000</v>
      </c>
      <c r="H489" s="76">
        <f t="shared" si="109"/>
        <v>150000</v>
      </c>
    </row>
    <row r="490" spans="1:8" ht="106.5" customHeight="1" x14ac:dyDescent="0.3">
      <c r="A490" s="52" t="s">
        <v>734</v>
      </c>
      <c r="B490" s="61">
        <v>11</v>
      </c>
      <c r="C490" s="50" t="s">
        <v>154</v>
      </c>
      <c r="D490" s="54" t="s">
        <v>502</v>
      </c>
      <c r="E490" s="49"/>
      <c r="F490" s="76">
        <f>F491+F495</f>
        <v>300000</v>
      </c>
      <c r="G490" s="76">
        <f t="shared" ref="G490:H490" si="110">G491+G495</f>
        <v>150000</v>
      </c>
      <c r="H490" s="76">
        <f t="shared" si="110"/>
        <v>150000</v>
      </c>
    </row>
    <row r="491" spans="1:8" ht="36" x14ac:dyDescent="0.3">
      <c r="A491" s="52" t="s">
        <v>505</v>
      </c>
      <c r="B491" s="61">
        <v>11</v>
      </c>
      <c r="C491" s="50" t="s">
        <v>154</v>
      </c>
      <c r="D491" s="49" t="s">
        <v>506</v>
      </c>
      <c r="E491" s="49"/>
      <c r="F491" s="76">
        <f t="shared" ref="F491:H492" si="111">F492</f>
        <v>200000</v>
      </c>
      <c r="G491" s="76">
        <f t="shared" si="111"/>
        <v>100000</v>
      </c>
      <c r="H491" s="76">
        <f t="shared" si="111"/>
        <v>100000</v>
      </c>
    </row>
    <row r="492" spans="1:8" ht="60" x14ac:dyDescent="0.3">
      <c r="A492" s="52" t="s">
        <v>507</v>
      </c>
      <c r="B492" s="61">
        <v>11</v>
      </c>
      <c r="C492" s="50" t="s">
        <v>154</v>
      </c>
      <c r="D492" s="49" t="s">
        <v>508</v>
      </c>
      <c r="E492" s="49"/>
      <c r="F492" s="76">
        <f t="shared" si="111"/>
        <v>200000</v>
      </c>
      <c r="G492" s="76">
        <f t="shared" si="111"/>
        <v>100000</v>
      </c>
      <c r="H492" s="76">
        <f t="shared" si="111"/>
        <v>100000</v>
      </c>
    </row>
    <row r="493" spans="1:8" ht="36" x14ac:dyDescent="0.3">
      <c r="A493" s="49" t="s">
        <v>171</v>
      </c>
      <c r="B493" s="61">
        <v>11</v>
      </c>
      <c r="C493" s="50" t="s">
        <v>154</v>
      </c>
      <c r="D493" s="49" t="s">
        <v>509</v>
      </c>
      <c r="E493" s="49">
        <v>200</v>
      </c>
      <c r="F493" s="76">
        <v>200000</v>
      </c>
      <c r="G493" s="71">
        <v>100000</v>
      </c>
      <c r="H493" s="71">
        <v>100000</v>
      </c>
    </row>
    <row r="494" spans="1:8" x14ac:dyDescent="0.3">
      <c r="A494" s="49" t="s">
        <v>215</v>
      </c>
      <c r="B494" s="61">
        <v>11</v>
      </c>
      <c r="C494" s="50" t="s">
        <v>154</v>
      </c>
      <c r="D494" s="49" t="s">
        <v>509</v>
      </c>
      <c r="E494" s="49">
        <v>800</v>
      </c>
      <c r="F494" s="76"/>
      <c r="G494" s="71"/>
      <c r="H494" s="71"/>
    </row>
    <row r="495" spans="1:8" ht="60" x14ac:dyDescent="0.3">
      <c r="A495" s="49" t="s">
        <v>735</v>
      </c>
      <c r="B495" s="61">
        <v>11</v>
      </c>
      <c r="C495" s="50" t="s">
        <v>154</v>
      </c>
      <c r="D495" s="49" t="s">
        <v>510</v>
      </c>
      <c r="E495" s="49"/>
      <c r="F495" s="76">
        <f t="shared" ref="F495:H496" si="112">F496</f>
        <v>100000</v>
      </c>
      <c r="G495" s="76">
        <f t="shared" si="112"/>
        <v>50000</v>
      </c>
      <c r="H495" s="76">
        <f t="shared" si="112"/>
        <v>50000</v>
      </c>
    </row>
    <row r="496" spans="1:8" ht="60" x14ac:dyDescent="0.3">
      <c r="A496" s="52" t="s">
        <v>511</v>
      </c>
      <c r="B496" s="61">
        <v>11</v>
      </c>
      <c r="C496" s="50" t="s">
        <v>154</v>
      </c>
      <c r="D496" s="49" t="s">
        <v>512</v>
      </c>
      <c r="E496" s="49"/>
      <c r="F496" s="76">
        <f t="shared" si="112"/>
        <v>100000</v>
      </c>
      <c r="G496" s="76">
        <f t="shared" si="112"/>
        <v>50000</v>
      </c>
      <c r="H496" s="76">
        <f t="shared" si="112"/>
        <v>50000</v>
      </c>
    </row>
    <row r="497" spans="1:8" ht="36" x14ac:dyDescent="0.3">
      <c r="A497" s="49" t="s">
        <v>171</v>
      </c>
      <c r="B497" s="61">
        <v>11</v>
      </c>
      <c r="C497" s="50" t="s">
        <v>154</v>
      </c>
      <c r="D497" s="49" t="s">
        <v>512</v>
      </c>
      <c r="E497" s="49">
        <v>200</v>
      </c>
      <c r="F497" s="76">
        <v>100000</v>
      </c>
      <c r="G497" s="71">
        <v>50000</v>
      </c>
      <c r="H497" s="71">
        <v>50000</v>
      </c>
    </row>
    <row r="498" spans="1:8" x14ac:dyDescent="0.3">
      <c r="A498" s="196" t="s">
        <v>513</v>
      </c>
      <c r="B498" s="227" t="s">
        <v>242</v>
      </c>
      <c r="C498" s="227" t="s">
        <v>162</v>
      </c>
      <c r="D498" s="228"/>
      <c r="E498" s="228"/>
      <c r="F498" s="163">
        <f t="shared" ref="F498:H501" si="113">F499</f>
        <v>13965000</v>
      </c>
      <c r="G498" s="163">
        <f t="shared" si="113"/>
        <v>10581000</v>
      </c>
      <c r="H498" s="163">
        <f t="shared" si="113"/>
        <v>12181000</v>
      </c>
    </row>
    <row r="499" spans="1:8" ht="72" x14ac:dyDescent="0.3">
      <c r="A499" s="52" t="s">
        <v>733</v>
      </c>
      <c r="B499" s="160" t="s">
        <v>242</v>
      </c>
      <c r="C499" s="160" t="s">
        <v>162</v>
      </c>
      <c r="D499" s="161" t="s">
        <v>430</v>
      </c>
      <c r="E499" s="161"/>
      <c r="F499" s="76">
        <f t="shared" si="113"/>
        <v>13965000</v>
      </c>
      <c r="G499" s="76">
        <f t="shared" si="113"/>
        <v>10581000</v>
      </c>
      <c r="H499" s="76">
        <f t="shared" si="113"/>
        <v>12181000</v>
      </c>
    </row>
    <row r="500" spans="1:8" ht="96" x14ac:dyDescent="0.3">
      <c r="A500" s="49" t="s">
        <v>734</v>
      </c>
      <c r="B500" s="160" t="s">
        <v>242</v>
      </c>
      <c r="C500" s="160" t="s">
        <v>162</v>
      </c>
      <c r="D500" s="161" t="s">
        <v>502</v>
      </c>
      <c r="E500" s="161"/>
      <c r="F500" s="76">
        <f t="shared" si="113"/>
        <v>13965000</v>
      </c>
      <c r="G500" s="76">
        <f t="shared" si="113"/>
        <v>10581000</v>
      </c>
      <c r="H500" s="76">
        <f t="shared" si="113"/>
        <v>12181000</v>
      </c>
    </row>
    <row r="501" spans="1:8" ht="48" x14ac:dyDescent="0.3">
      <c r="A501" s="82" t="s">
        <v>677</v>
      </c>
      <c r="B501" s="229" t="s">
        <v>242</v>
      </c>
      <c r="C501" s="229" t="s">
        <v>162</v>
      </c>
      <c r="D501" s="230" t="s">
        <v>503</v>
      </c>
      <c r="E501" s="230"/>
      <c r="F501" s="76">
        <f t="shared" si="113"/>
        <v>13965000</v>
      </c>
      <c r="G501" s="76">
        <f t="shared" si="113"/>
        <v>10581000</v>
      </c>
      <c r="H501" s="76">
        <f t="shared" si="113"/>
        <v>12181000</v>
      </c>
    </row>
    <row r="502" spans="1:8" ht="36" x14ac:dyDescent="0.3">
      <c r="A502" s="52" t="s">
        <v>289</v>
      </c>
      <c r="B502" s="160" t="s">
        <v>242</v>
      </c>
      <c r="C502" s="160" t="s">
        <v>162</v>
      </c>
      <c r="D502" s="161" t="s">
        <v>504</v>
      </c>
      <c r="E502" s="161"/>
      <c r="F502" s="76">
        <f>F503+F504+F505</f>
        <v>13965000</v>
      </c>
      <c r="G502" s="76">
        <f>G503+G504+G505</f>
        <v>10581000</v>
      </c>
      <c r="H502" s="76">
        <f>H503+H504+H505</f>
        <v>12181000</v>
      </c>
    </row>
    <row r="503" spans="1:8" ht="72" x14ac:dyDescent="0.3">
      <c r="A503" s="52" t="s">
        <v>160</v>
      </c>
      <c r="B503" s="160" t="s">
        <v>242</v>
      </c>
      <c r="C503" s="160" t="s">
        <v>162</v>
      </c>
      <c r="D503" s="161" t="s">
        <v>504</v>
      </c>
      <c r="E503" s="161" t="s">
        <v>201</v>
      </c>
      <c r="F503" s="175">
        <v>7081000</v>
      </c>
      <c r="G503" s="175">
        <v>7081000</v>
      </c>
      <c r="H503" s="175">
        <v>7081000</v>
      </c>
    </row>
    <row r="504" spans="1:8" ht="36" x14ac:dyDescent="0.3">
      <c r="A504" s="52" t="s">
        <v>171</v>
      </c>
      <c r="B504" s="160" t="s">
        <v>242</v>
      </c>
      <c r="C504" s="160" t="s">
        <v>162</v>
      </c>
      <c r="D504" s="161" t="s">
        <v>504</v>
      </c>
      <c r="E504" s="161" t="s">
        <v>296</v>
      </c>
      <c r="F504" s="175">
        <v>2181000</v>
      </c>
      <c r="G504" s="175">
        <v>1100000</v>
      </c>
      <c r="H504" s="175">
        <v>1100000</v>
      </c>
    </row>
    <row r="505" spans="1:8" x14ac:dyDescent="0.3">
      <c r="A505" s="52" t="s">
        <v>215</v>
      </c>
      <c r="B505" s="160" t="s">
        <v>242</v>
      </c>
      <c r="C505" s="160" t="s">
        <v>162</v>
      </c>
      <c r="D505" s="161" t="s">
        <v>504</v>
      </c>
      <c r="E505" s="161" t="s">
        <v>297</v>
      </c>
      <c r="F505" s="175">
        <v>4703000</v>
      </c>
      <c r="G505" s="175">
        <v>2400000</v>
      </c>
      <c r="H505" s="175">
        <v>4000000</v>
      </c>
    </row>
    <row r="506" spans="1:8" ht="34.200000000000003" x14ac:dyDescent="0.3">
      <c r="A506" s="45" t="s">
        <v>778</v>
      </c>
      <c r="B506" s="44">
        <v>14</v>
      </c>
      <c r="C506" s="48" t="s">
        <v>304</v>
      </c>
      <c r="D506" s="45"/>
      <c r="E506" s="45"/>
      <c r="F506" s="163">
        <f>F507+F513</f>
        <v>11126767</v>
      </c>
      <c r="G506" s="163">
        <f t="shared" ref="G506:H506" si="114">G507+G513</f>
        <v>7757752</v>
      </c>
      <c r="H506" s="163">
        <f t="shared" si="114"/>
        <v>7301413</v>
      </c>
    </row>
    <row r="507" spans="1:8" ht="45.6" x14ac:dyDescent="0.3">
      <c r="A507" s="43" t="s">
        <v>514</v>
      </c>
      <c r="B507" s="44">
        <v>14</v>
      </c>
      <c r="C507" s="48" t="s">
        <v>152</v>
      </c>
      <c r="D507" s="45"/>
      <c r="E507" s="45"/>
      <c r="F507" s="163">
        <f t="shared" ref="F507:H511" si="115">F508</f>
        <v>9126767</v>
      </c>
      <c r="G507" s="163">
        <f t="shared" si="115"/>
        <v>7757752</v>
      </c>
      <c r="H507" s="163">
        <f t="shared" si="115"/>
        <v>7301413</v>
      </c>
    </row>
    <row r="508" spans="1:8" ht="96" x14ac:dyDescent="0.3">
      <c r="A508" s="52" t="s">
        <v>515</v>
      </c>
      <c r="B508" s="61">
        <v>14</v>
      </c>
      <c r="C508" s="50" t="s">
        <v>152</v>
      </c>
      <c r="D508" s="49" t="s">
        <v>227</v>
      </c>
      <c r="E508" s="49"/>
      <c r="F508" s="76">
        <f t="shared" si="115"/>
        <v>9126767</v>
      </c>
      <c r="G508" s="76">
        <f t="shared" si="115"/>
        <v>7757752</v>
      </c>
      <c r="H508" s="76">
        <f t="shared" si="115"/>
        <v>7301413</v>
      </c>
    </row>
    <row r="509" spans="1:8" ht="36" x14ac:dyDescent="0.3">
      <c r="A509" s="49" t="s">
        <v>516</v>
      </c>
      <c r="B509" s="61">
        <v>14</v>
      </c>
      <c r="C509" s="50" t="s">
        <v>152</v>
      </c>
      <c r="D509" s="53" t="s">
        <v>517</v>
      </c>
      <c r="E509" s="49"/>
      <c r="F509" s="76">
        <f>F510</f>
        <v>9126767</v>
      </c>
      <c r="G509" s="76">
        <f t="shared" si="115"/>
        <v>7757752</v>
      </c>
      <c r="H509" s="76">
        <f t="shared" si="115"/>
        <v>7301413</v>
      </c>
    </row>
    <row r="510" spans="1:8" ht="36" x14ac:dyDescent="0.3">
      <c r="A510" s="52" t="s">
        <v>518</v>
      </c>
      <c r="B510" s="61">
        <v>14</v>
      </c>
      <c r="C510" s="50" t="s">
        <v>152</v>
      </c>
      <c r="D510" s="53" t="s">
        <v>519</v>
      </c>
      <c r="E510" s="49"/>
      <c r="F510" s="76">
        <f t="shared" si="115"/>
        <v>9126767</v>
      </c>
      <c r="G510" s="76">
        <f t="shared" si="115"/>
        <v>7757752</v>
      </c>
      <c r="H510" s="76">
        <f t="shared" si="115"/>
        <v>7301413</v>
      </c>
    </row>
    <row r="511" spans="1:8" ht="60" x14ac:dyDescent="0.3">
      <c r="A511" s="83" t="s">
        <v>520</v>
      </c>
      <c r="B511" s="61">
        <v>14</v>
      </c>
      <c r="C511" s="50" t="s">
        <v>152</v>
      </c>
      <c r="D511" s="53" t="s">
        <v>521</v>
      </c>
      <c r="E511" s="49"/>
      <c r="F511" s="76">
        <f t="shared" si="115"/>
        <v>9126767</v>
      </c>
      <c r="G511" s="76">
        <f t="shared" si="115"/>
        <v>7757752</v>
      </c>
      <c r="H511" s="76">
        <f t="shared" si="115"/>
        <v>7301413</v>
      </c>
    </row>
    <row r="512" spans="1:8" x14ac:dyDescent="0.3">
      <c r="A512" s="49" t="s">
        <v>351</v>
      </c>
      <c r="B512" s="61">
        <v>14</v>
      </c>
      <c r="C512" s="50" t="s">
        <v>152</v>
      </c>
      <c r="D512" s="53" t="s">
        <v>521</v>
      </c>
      <c r="E512" s="49">
        <v>500</v>
      </c>
      <c r="F512" s="76">
        <v>9126767</v>
      </c>
      <c r="G512" s="71">
        <v>7757752</v>
      </c>
      <c r="H512" s="71">
        <v>7301413</v>
      </c>
    </row>
    <row r="513" spans="1:8" ht="22.8" x14ac:dyDescent="0.3">
      <c r="A513" s="45" t="s">
        <v>777</v>
      </c>
      <c r="B513" s="44" t="s">
        <v>331</v>
      </c>
      <c r="C513" s="48" t="s">
        <v>162</v>
      </c>
      <c r="D513" s="87"/>
      <c r="E513" s="45"/>
      <c r="F513" s="163">
        <f>F514</f>
        <v>2000000</v>
      </c>
      <c r="G513" s="163">
        <f t="shared" ref="G513:H513" si="116">G514</f>
        <v>0</v>
      </c>
      <c r="H513" s="163">
        <f t="shared" si="116"/>
        <v>0</v>
      </c>
    </row>
    <row r="514" spans="1:8" ht="96" x14ac:dyDescent="0.3">
      <c r="A514" s="49" t="s">
        <v>515</v>
      </c>
      <c r="B514" s="61" t="s">
        <v>331</v>
      </c>
      <c r="C514" s="50" t="s">
        <v>162</v>
      </c>
      <c r="D514" s="53" t="s">
        <v>227</v>
      </c>
      <c r="E514" s="49"/>
      <c r="F514" s="76">
        <f>F515</f>
        <v>2000000</v>
      </c>
      <c r="G514" s="76">
        <f t="shared" ref="G514:H514" si="117">G515</f>
        <v>0</v>
      </c>
      <c r="H514" s="76">
        <f t="shared" si="117"/>
        <v>0</v>
      </c>
    </row>
    <row r="515" spans="1:8" ht="36" x14ac:dyDescent="0.3">
      <c r="A515" s="49" t="s">
        <v>516</v>
      </c>
      <c r="B515" s="61" t="s">
        <v>331</v>
      </c>
      <c r="C515" s="50" t="s">
        <v>162</v>
      </c>
      <c r="D515" s="53" t="s">
        <v>517</v>
      </c>
      <c r="E515" s="49"/>
      <c r="F515" s="76">
        <f>F516</f>
        <v>2000000</v>
      </c>
      <c r="G515" s="76">
        <f t="shared" ref="G515:H515" si="118">G516</f>
        <v>0</v>
      </c>
      <c r="H515" s="76">
        <f t="shared" si="118"/>
        <v>0</v>
      </c>
    </row>
    <row r="516" spans="1:8" ht="60" x14ac:dyDescent="0.3">
      <c r="A516" s="80" t="s">
        <v>617</v>
      </c>
      <c r="B516" s="170" t="s">
        <v>331</v>
      </c>
      <c r="C516" s="170" t="s">
        <v>162</v>
      </c>
      <c r="D516" s="79" t="s">
        <v>619</v>
      </c>
      <c r="E516" s="171"/>
      <c r="F516" s="169">
        <f>F517</f>
        <v>2000000</v>
      </c>
      <c r="G516" s="169">
        <f t="shared" ref="G516:H516" si="119">G517</f>
        <v>0</v>
      </c>
      <c r="H516" s="169">
        <f t="shared" si="119"/>
        <v>0</v>
      </c>
    </row>
    <row r="517" spans="1:8" ht="60" x14ac:dyDescent="0.3">
      <c r="A517" s="80" t="s">
        <v>618</v>
      </c>
      <c r="B517" s="170" t="s">
        <v>331</v>
      </c>
      <c r="C517" s="170" t="s">
        <v>162</v>
      </c>
      <c r="D517" s="79" t="s">
        <v>620</v>
      </c>
      <c r="E517" s="171"/>
      <c r="F517" s="176">
        <f>F518</f>
        <v>2000000</v>
      </c>
      <c r="G517" s="176">
        <f t="shared" ref="G517:H517" si="120">G518</f>
        <v>0</v>
      </c>
      <c r="H517" s="176">
        <f t="shared" si="120"/>
        <v>0</v>
      </c>
    </row>
    <row r="518" spans="1:8" x14ac:dyDescent="0.3">
      <c r="A518" s="80" t="s">
        <v>351</v>
      </c>
      <c r="B518" s="170" t="s">
        <v>331</v>
      </c>
      <c r="C518" s="170" t="s">
        <v>162</v>
      </c>
      <c r="D518" s="79" t="s">
        <v>620</v>
      </c>
      <c r="E518" s="80">
        <v>500</v>
      </c>
      <c r="F518" s="176">
        <v>2000000</v>
      </c>
      <c r="G518" s="176">
        <v>0</v>
      </c>
      <c r="H518" s="176">
        <v>0</v>
      </c>
    </row>
    <row r="521" spans="1:8" x14ac:dyDescent="0.3">
      <c r="F521" s="2"/>
      <c r="G521" s="2"/>
      <c r="H521" s="2"/>
    </row>
  </sheetData>
  <mergeCells count="8">
    <mergeCell ref="F8:H8"/>
    <mergeCell ref="A6:H6"/>
    <mergeCell ref="F1:H5"/>
    <mergeCell ref="A8:A9"/>
    <mergeCell ref="B8:B9"/>
    <mergeCell ref="C8:C9"/>
    <mergeCell ref="D8:D9"/>
    <mergeCell ref="E8:E9"/>
  </mergeCells>
  <hyperlinks>
    <hyperlink ref="A492" r:id="rId1" display="consultantplus://offline/ref=C6EF3AE28B6C46D1117CBBA251A07B11C6C7C5768D67668B05322DA1BBA42282C9440EEF08E6CC43400F35U6VFM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72" fitToHeight="3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35"/>
  <sheetViews>
    <sheetView workbookViewId="0">
      <selection activeCell="K5" sqref="K5"/>
    </sheetView>
  </sheetViews>
  <sheetFormatPr defaultRowHeight="14.4" x14ac:dyDescent="0.3"/>
  <cols>
    <col min="1" max="1" width="32.5546875" customWidth="1"/>
    <col min="5" max="5" width="13.5546875" customWidth="1"/>
    <col min="7" max="7" width="15.88671875" customWidth="1"/>
    <col min="8" max="8" width="14.88671875" customWidth="1"/>
    <col min="9" max="9" width="15" customWidth="1"/>
    <col min="10" max="10" width="13.5546875" bestFit="1" customWidth="1"/>
    <col min="11" max="11" width="13.33203125" customWidth="1"/>
    <col min="12" max="12" width="14.6640625" customWidth="1"/>
  </cols>
  <sheetData>
    <row r="1" spans="1:12" ht="15" customHeight="1" x14ac:dyDescent="0.3">
      <c r="F1" s="159"/>
      <c r="G1" s="238" t="s">
        <v>882</v>
      </c>
      <c r="H1" s="238"/>
      <c r="I1" s="238"/>
      <c r="J1" s="110"/>
    </row>
    <row r="2" spans="1:12" x14ac:dyDescent="0.3">
      <c r="F2" s="159"/>
      <c r="G2" s="238"/>
      <c r="H2" s="238"/>
      <c r="I2" s="238"/>
      <c r="J2" s="110"/>
    </row>
    <row r="3" spans="1:12" x14ac:dyDescent="0.3">
      <c r="F3" s="159"/>
      <c r="G3" s="238"/>
      <c r="H3" s="238"/>
      <c r="I3" s="238"/>
      <c r="J3" s="110"/>
    </row>
    <row r="4" spans="1:12" x14ac:dyDescent="0.3">
      <c r="F4" s="159"/>
      <c r="G4" s="238"/>
      <c r="H4" s="238"/>
      <c r="I4" s="238"/>
      <c r="J4" s="110"/>
    </row>
    <row r="5" spans="1:12" ht="90" customHeight="1" x14ac:dyDescent="0.3">
      <c r="F5" s="159"/>
      <c r="G5" s="238"/>
      <c r="H5" s="238"/>
      <c r="I5" s="238"/>
      <c r="J5" s="110"/>
    </row>
    <row r="6" spans="1:12" ht="59.25" customHeight="1" x14ac:dyDescent="0.3">
      <c r="A6" s="251" t="s">
        <v>628</v>
      </c>
      <c r="B6" s="251"/>
      <c r="C6" s="251"/>
      <c r="D6" s="251"/>
      <c r="E6" s="251"/>
      <c r="F6" s="251"/>
      <c r="G6" s="251"/>
      <c r="H6" s="251"/>
      <c r="I6" s="251"/>
    </row>
    <row r="9" spans="1:12" x14ac:dyDescent="0.3">
      <c r="A9" s="252" t="s">
        <v>0</v>
      </c>
      <c r="B9" s="252" t="s">
        <v>612</v>
      </c>
      <c r="C9" s="252" t="s">
        <v>879</v>
      </c>
      <c r="D9" s="252" t="s">
        <v>145</v>
      </c>
      <c r="E9" s="252" t="s">
        <v>146</v>
      </c>
      <c r="F9" s="252" t="s">
        <v>147</v>
      </c>
      <c r="G9" s="248" t="s">
        <v>143</v>
      </c>
      <c r="H9" s="249"/>
      <c r="I9" s="250"/>
      <c r="L9" s="158"/>
    </row>
    <row r="10" spans="1:12" x14ac:dyDescent="0.3">
      <c r="A10" s="253"/>
      <c r="B10" s="253"/>
      <c r="C10" s="253"/>
      <c r="D10" s="253"/>
      <c r="E10" s="253"/>
      <c r="F10" s="253"/>
      <c r="G10" s="93" t="s">
        <v>105</v>
      </c>
      <c r="H10" s="157" t="s">
        <v>106</v>
      </c>
      <c r="I10" s="157" t="s">
        <v>622</v>
      </c>
    </row>
    <row r="11" spans="1:12" x14ac:dyDescent="0.3">
      <c r="A11" s="86" t="s">
        <v>148</v>
      </c>
      <c r="B11" s="86"/>
      <c r="C11" s="86">
        <v>0</v>
      </c>
      <c r="D11" s="86">
        <v>0</v>
      </c>
      <c r="E11" s="86" t="s">
        <v>149</v>
      </c>
      <c r="F11" s="86">
        <v>0</v>
      </c>
      <c r="G11" s="162">
        <f>G13+G370</f>
        <v>886468616.63000011</v>
      </c>
      <c r="H11" s="162">
        <f>H13+H370+H12</f>
        <v>804296511</v>
      </c>
      <c r="I11" s="162">
        <f>I13+I370+I12</f>
        <v>697947832</v>
      </c>
    </row>
    <row r="12" spans="1:12" x14ac:dyDescent="0.3">
      <c r="A12" s="116" t="s">
        <v>150</v>
      </c>
      <c r="B12" s="86"/>
      <c r="C12" s="86"/>
      <c r="D12" s="86"/>
      <c r="E12" s="86"/>
      <c r="F12" s="86"/>
      <c r="G12" s="162"/>
      <c r="H12" s="162">
        <v>4809312</v>
      </c>
      <c r="I12" s="162">
        <v>10297287</v>
      </c>
    </row>
    <row r="13" spans="1:12" ht="22.8" x14ac:dyDescent="0.3">
      <c r="A13" s="86" t="s">
        <v>608</v>
      </c>
      <c r="B13" s="94" t="s">
        <v>523</v>
      </c>
      <c r="C13" s="86"/>
      <c r="D13" s="86"/>
      <c r="E13" s="86"/>
      <c r="F13" s="86"/>
      <c r="G13" s="162">
        <f>G14+G161+G188+G232+G247+G294+G300+G268+G347+G357</f>
        <v>418475550.09000003</v>
      </c>
      <c r="H13" s="162">
        <f>H14+H161+H188+H232+H247+H294+H300+H268+H347+H357</f>
        <v>183822345</v>
      </c>
      <c r="I13" s="162">
        <f>I14+I161+I188+I232+I247+I294+I300+I268+I347+I357</f>
        <v>144264273</v>
      </c>
    </row>
    <row r="14" spans="1:12" ht="22.8" x14ac:dyDescent="0.3">
      <c r="A14" s="45" t="s">
        <v>151</v>
      </c>
      <c r="B14" s="94" t="s">
        <v>523</v>
      </c>
      <c r="C14" s="81" t="s">
        <v>152</v>
      </c>
      <c r="D14" s="45"/>
      <c r="E14" s="45"/>
      <c r="F14" s="45"/>
      <c r="G14" s="163">
        <f>G15+G30+G97+G102+G20+G77+G72+G92</f>
        <v>164881464.05000001</v>
      </c>
      <c r="H14" s="163">
        <f t="shared" ref="H14:I14" si="0">H15+H30+H97+H102+H20+H77+H72+H92</f>
        <v>60298251</v>
      </c>
      <c r="I14" s="163">
        <f t="shared" si="0"/>
        <v>60930959</v>
      </c>
      <c r="J14" s="182"/>
      <c r="K14" s="182"/>
      <c r="L14" s="182"/>
    </row>
    <row r="15" spans="1:12" ht="45.6" x14ac:dyDescent="0.3">
      <c r="A15" s="45" t="s">
        <v>153</v>
      </c>
      <c r="B15" s="94" t="s">
        <v>523</v>
      </c>
      <c r="C15" s="81" t="s">
        <v>152</v>
      </c>
      <c r="D15" s="81" t="s">
        <v>154</v>
      </c>
      <c r="E15" s="45"/>
      <c r="F15" s="45"/>
      <c r="G15" s="163">
        <f>G16</f>
        <v>2146000</v>
      </c>
      <c r="H15" s="163">
        <f t="shared" ref="H15:I18" si="1">H16</f>
        <v>2146000</v>
      </c>
      <c r="I15" s="163">
        <f t="shared" si="1"/>
        <v>2146000</v>
      </c>
    </row>
    <row r="16" spans="1:12" ht="24" x14ac:dyDescent="0.3">
      <c r="A16" s="49" t="s">
        <v>155</v>
      </c>
      <c r="B16" s="96" t="s">
        <v>523</v>
      </c>
      <c r="C16" s="54" t="s">
        <v>152</v>
      </c>
      <c r="D16" s="54" t="s">
        <v>154</v>
      </c>
      <c r="E16" s="49" t="s">
        <v>156</v>
      </c>
      <c r="F16" s="49"/>
      <c r="G16" s="76">
        <f>G17</f>
        <v>2146000</v>
      </c>
      <c r="H16" s="76">
        <f t="shared" si="1"/>
        <v>2146000</v>
      </c>
      <c r="I16" s="76">
        <f t="shared" si="1"/>
        <v>2146000</v>
      </c>
    </row>
    <row r="17" spans="1:9" x14ac:dyDescent="0.3">
      <c r="A17" s="49" t="s">
        <v>524</v>
      </c>
      <c r="B17" s="96" t="s">
        <v>523</v>
      </c>
      <c r="C17" s="54" t="s">
        <v>152</v>
      </c>
      <c r="D17" s="54" t="s">
        <v>154</v>
      </c>
      <c r="E17" s="49" t="s">
        <v>158</v>
      </c>
      <c r="F17" s="49"/>
      <c r="G17" s="76">
        <f>G18</f>
        <v>2146000</v>
      </c>
      <c r="H17" s="76">
        <f t="shared" si="1"/>
        <v>2146000</v>
      </c>
      <c r="I17" s="76">
        <f t="shared" si="1"/>
        <v>2146000</v>
      </c>
    </row>
    <row r="18" spans="1:9" ht="24" x14ac:dyDescent="0.3">
      <c r="A18" s="49" t="s">
        <v>159</v>
      </c>
      <c r="B18" s="96" t="s">
        <v>523</v>
      </c>
      <c r="C18" s="54" t="s">
        <v>152</v>
      </c>
      <c r="D18" s="54" t="s">
        <v>154</v>
      </c>
      <c r="E18" s="53" t="s">
        <v>525</v>
      </c>
      <c r="F18" s="49"/>
      <c r="G18" s="76">
        <f>G19</f>
        <v>2146000</v>
      </c>
      <c r="H18" s="76">
        <f t="shared" si="1"/>
        <v>2146000</v>
      </c>
      <c r="I18" s="76">
        <f t="shared" si="1"/>
        <v>2146000</v>
      </c>
    </row>
    <row r="19" spans="1:9" ht="72" x14ac:dyDescent="0.3">
      <c r="A19" s="49" t="s">
        <v>160</v>
      </c>
      <c r="B19" s="96" t="s">
        <v>523</v>
      </c>
      <c r="C19" s="54" t="s">
        <v>152</v>
      </c>
      <c r="D19" s="54" t="s">
        <v>154</v>
      </c>
      <c r="E19" s="53" t="s">
        <v>525</v>
      </c>
      <c r="F19" s="49">
        <v>100</v>
      </c>
      <c r="G19" s="76">
        <v>2146000</v>
      </c>
      <c r="H19" s="76">
        <v>2146000</v>
      </c>
      <c r="I19" s="76">
        <v>2146000</v>
      </c>
    </row>
    <row r="20" spans="1:9" ht="57" x14ac:dyDescent="0.3">
      <c r="A20" s="45" t="s">
        <v>161</v>
      </c>
      <c r="B20" s="94" t="s">
        <v>523</v>
      </c>
      <c r="C20" s="81" t="s">
        <v>152</v>
      </c>
      <c r="D20" s="81" t="s">
        <v>162</v>
      </c>
      <c r="E20" s="87"/>
      <c r="F20" s="45"/>
      <c r="G20" s="163">
        <f>G21+G26</f>
        <v>987000</v>
      </c>
      <c r="H20" s="163">
        <f t="shared" ref="H20:I20" si="2">H21+H26</f>
        <v>937000</v>
      </c>
      <c r="I20" s="163">
        <f t="shared" si="2"/>
        <v>937000</v>
      </c>
    </row>
    <row r="21" spans="1:9" ht="36" x14ac:dyDescent="0.3">
      <c r="A21" s="49" t="s">
        <v>163</v>
      </c>
      <c r="B21" s="96" t="s">
        <v>523</v>
      </c>
      <c r="C21" s="54" t="s">
        <v>152</v>
      </c>
      <c r="D21" s="54" t="s">
        <v>162</v>
      </c>
      <c r="E21" s="53" t="s">
        <v>164</v>
      </c>
      <c r="F21" s="49"/>
      <c r="G21" s="76">
        <f>G22</f>
        <v>100000</v>
      </c>
      <c r="H21" s="76">
        <f t="shared" ref="H21:I24" si="3">H22</f>
        <v>50000</v>
      </c>
      <c r="I21" s="76">
        <f t="shared" si="3"/>
        <v>50000</v>
      </c>
    </row>
    <row r="22" spans="1:9" ht="60" x14ac:dyDescent="0.3">
      <c r="A22" s="49" t="s">
        <v>165</v>
      </c>
      <c r="B22" s="96" t="s">
        <v>523</v>
      </c>
      <c r="C22" s="54" t="s">
        <v>152</v>
      </c>
      <c r="D22" s="54" t="s">
        <v>162</v>
      </c>
      <c r="E22" s="53" t="s">
        <v>166</v>
      </c>
      <c r="F22" s="49"/>
      <c r="G22" s="76">
        <f>G23</f>
        <v>100000</v>
      </c>
      <c r="H22" s="76">
        <f t="shared" si="3"/>
        <v>50000</v>
      </c>
      <c r="I22" s="76">
        <f t="shared" si="3"/>
        <v>50000</v>
      </c>
    </row>
    <row r="23" spans="1:9" ht="72" x14ac:dyDescent="0.3">
      <c r="A23" s="49" t="s">
        <v>167</v>
      </c>
      <c r="B23" s="96" t="s">
        <v>523</v>
      </c>
      <c r="C23" s="54" t="s">
        <v>152</v>
      </c>
      <c r="D23" s="54" t="s">
        <v>162</v>
      </c>
      <c r="E23" s="53" t="s">
        <v>168</v>
      </c>
      <c r="F23" s="49"/>
      <c r="G23" s="76">
        <f>G24</f>
        <v>100000</v>
      </c>
      <c r="H23" s="76">
        <f t="shared" si="3"/>
        <v>50000</v>
      </c>
      <c r="I23" s="76">
        <f t="shared" si="3"/>
        <v>50000</v>
      </c>
    </row>
    <row r="24" spans="1:9" ht="24" x14ac:dyDescent="0.3">
      <c r="A24" s="49" t="s">
        <v>169</v>
      </c>
      <c r="B24" s="96" t="s">
        <v>523</v>
      </c>
      <c r="C24" s="54" t="s">
        <v>152</v>
      </c>
      <c r="D24" s="54" t="s">
        <v>162</v>
      </c>
      <c r="E24" s="53" t="s">
        <v>170</v>
      </c>
      <c r="F24" s="49"/>
      <c r="G24" s="76">
        <f>G25</f>
        <v>100000</v>
      </c>
      <c r="H24" s="76">
        <f t="shared" si="3"/>
        <v>50000</v>
      </c>
      <c r="I24" s="76">
        <f t="shared" si="3"/>
        <v>50000</v>
      </c>
    </row>
    <row r="25" spans="1:9" ht="36" x14ac:dyDescent="0.3">
      <c r="A25" s="49" t="s">
        <v>171</v>
      </c>
      <c r="B25" s="96" t="s">
        <v>523</v>
      </c>
      <c r="C25" s="54" t="s">
        <v>152</v>
      </c>
      <c r="D25" s="54" t="s">
        <v>162</v>
      </c>
      <c r="E25" s="53" t="s">
        <v>170</v>
      </c>
      <c r="F25" s="49">
        <v>200</v>
      </c>
      <c r="G25" s="76">
        <v>100000</v>
      </c>
      <c r="H25" s="76">
        <v>50000</v>
      </c>
      <c r="I25" s="76">
        <v>50000</v>
      </c>
    </row>
    <row r="26" spans="1:9" ht="36" x14ac:dyDescent="0.3">
      <c r="A26" s="49" t="s">
        <v>172</v>
      </c>
      <c r="B26" s="96" t="s">
        <v>523</v>
      </c>
      <c r="C26" s="54" t="s">
        <v>152</v>
      </c>
      <c r="D26" s="54" t="s">
        <v>162</v>
      </c>
      <c r="E26" s="53" t="s">
        <v>173</v>
      </c>
      <c r="F26" s="49"/>
      <c r="G26" s="76">
        <f>G27</f>
        <v>887000</v>
      </c>
      <c r="H26" s="76">
        <f t="shared" ref="H26:I26" si="4">H27</f>
        <v>887000</v>
      </c>
      <c r="I26" s="76">
        <f t="shared" si="4"/>
        <v>887000</v>
      </c>
    </row>
    <row r="27" spans="1:9" ht="24" x14ac:dyDescent="0.3">
      <c r="A27" s="49" t="s">
        <v>698</v>
      </c>
      <c r="B27" s="96" t="s">
        <v>523</v>
      </c>
      <c r="C27" s="54" t="s">
        <v>152</v>
      </c>
      <c r="D27" s="54" t="s">
        <v>162</v>
      </c>
      <c r="E27" s="53" t="s">
        <v>174</v>
      </c>
      <c r="F27" s="49"/>
      <c r="G27" s="76">
        <f t="shared" ref="G27:I28" si="5">G28</f>
        <v>887000</v>
      </c>
      <c r="H27" s="76">
        <f t="shared" si="5"/>
        <v>887000</v>
      </c>
      <c r="I27" s="76">
        <f t="shared" si="5"/>
        <v>887000</v>
      </c>
    </row>
    <row r="28" spans="1:9" ht="24" x14ac:dyDescent="0.3">
      <c r="A28" s="49" t="s">
        <v>159</v>
      </c>
      <c r="B28" s="96" t="s">
        <v>523</v>
      </c>
      <c r="C28" s="54" t="s">
        <v>152</v>
      </c>
      <c r="D28" s="54" t="s">
        <v>162</v>
      </c>
      <c r="E28" s="53" t="s">
        <v>175</v>
      </c>
      <c r="F28" s="49"/>
      <c r="G28" s="76">
        <f t="shared" si="5"/>
        <v>887000</v>
      </c>
      <c r="H28" s="76">
        <f t="shared" si="5"/>
        <v>887000</v>
      </c>
      <c r="I28" s="76">
        <f t="shared" si="5"/>
        <v>887000</v>
      </c>
    </row>
    <row r="29" spans="1:9" ht="72" x14ac:dyDescent="0.3">
      <c r="A29" s="49" t="s">
        <v>160</v>
      </c>
      <c r="B29" s="96" t="s">
        <v>523</v>
      </c>
      <c r="C29" s="54" t="s">
        <v>152</v>
      </c>
      <c r="D29" s="54" t="s">
        <v>162</v>
      </c>
      <c r="E29" s="53" t="s">
        <v>175</v>
      </c>
      <c r="F29" s="49">
        <v>100</v>
      </c>
      <c r="G29" s="76">
        <v>887000</v>
      </c>
      <c r="H29" s="76">
        <v>887000</v>
      </c>
      <c r="I29" s="76">
        <v>887000</v>
      </c>
    </row>
    <row r="30" spans="1:9" ht="57" x14ac:dyDescent="0.3">
      <c r="A30" s="45" t="s">
        <v>776</v>
      </c>
      <c r="B30" s="94" t="s">
        <v>523</v>
      </c>
      <c r="C30" s="81" t="s">
        <v>152</v>
      </c>
      <c r="D30" s="81" t="s">
        <v>176</v>
      </c>
      <c r="E30" s="45"/>
      <c r="F30" s="45"/>
      <c r="G30" s="163">
        <f>G31+G36+G45+G50+G57+G62+G68</f>
        <v>25351406</v>
      </c>
      <c r="H30" s="163">
        <f>H31+H36+H45+H50+H57+H62+H68</f>
        <v>24478631</v>
      </c>
      <c r="I30" s="163">
        <f>I31+I36+I45+I50+I57+I62+I68</f>
        <v>24528018</v>
      </c>
    </row>
    <row r="31" spans="1:9" ht="48" x14ac:dyDescent="0.3">
      <c r="A31" s="52" t="s">
        <v>484</v>
      </c>
      <c r="B31" s="96" t="s">
        <v>523</v>
      </c>
      <c r="C31" s="54" t="s">
        <v>152</v>
      </c>
      <c r="D31" s="54" t="s">
        <v>176</v>
      </c>
      <c r="E31" s="54" t="s">
        <v>178</v>
      </c>
      <c r="F31" s="49"/>
      <c r="G31" s="76">
        <f>G32</f>
        <v>50613</v>
      </c>
      <c r="H31" s="76">
        <f>H32</f>
        <v>151838</v>
      </c>
      <c r="I31" s="76">
        <f>I32</f>
        <v>101225</v>
      </c>
    </row>
    <row r="32" spans="1:9" ht="60" x14ac:dyDescent="0.3">
      <c r="A32" s="52" t="s">
        <v>726</v>
      </c>
      <c r="B32" s="97" t="s">
        <v>523</v>
      </c>
      <c r="C32" s="79" t="s">
        <v>152</v>
      </c>
      <c r="D32" s="79" t="s">
        <v>176</v>
      </c>
      <c r="E32" s="79" t="s">
        <v>179</v>
      </c>
      <c r="F32" s="80"/>
      <c r="G32" s="76">
        <f>G33</f>
        <v>50613</v>
      </c>
      <c r="H32" s="76">
        <f t="shared" ref="H32:I34" si="6">H33</f>
        <v>151838</v>
      </c>
      <c r="I32" s="76">
        <f t="shared" si="6"/>
        <v>101225</v>
      </c>
    </row>
    <row r="33" spans="1:9" ht="72" x14ac:dyDescent="0.3">
      <c r="A33" s="52" t="s">
        <v>667</v>
      </c>
      <c r="B33" s="97" t="s">
        <v>523</v>
      </c>
      <c r="C33" s="79" t="s">
        <v>152</v>
      </c>
      <c r="D33" s="79" t="s">
        <v>176</v>
      </c>
      <c r="E33" s="79" t="s">
        <v>180</v>
      </c>
      <c r="F33" s="80"/>
      <c r="G33" s="76">
        <f>G34</f>
        <v>50613</v>
      </c>
      <c r="H33" s="76">
        <f t="shared" si="6"/>
        <v>151838</v>
      </c>
      <c r="I33" s="76">
        <f t="shared" si="6"/>
        <v>101225</v>
      </c>
    </row>
    <row r="34" spans="1:9" ht="72" x14ac:dyDescent="0.3">
      <c r="A34" s="80" t="s">
        <v>181</v>
      </c>
      <c r="B34" s="97" t="s">
        <v>523</v>
      </c>
      <c r="C34" s="79" t="s">
        <v>152</v>
      </c>
      <c r="D34" s="79" t="s">
        <v>176</v>
      </c>
      <c r="E34" s="79" t="s">
        <v>614</v>
      </c>
      <c r="F34" s="80"/>
      <c r="G34" s="76">
        <f>G35</f>
        <v>50613</v>
      </c>
      <c r="H34" s="76">
        <f t="shared" si="6"/>
        <v>151838</v>
      </c>
      <c r="I34" s="76">
        <f t="shared" si="6"/>
        <v>101225</v>
      </c>
    </row>
    <row r="35" spans="1:9" ht="72" x14ac:dyDescent="0.3">
      <c r="A35" s="80" t="s">
        <v>160</v>
      </c>
      <c r="B35" s="97" t="s">
        <v>523</v>
      </c>
      <c r="C35" s="79" t="s">
        <v>152</v>
      </c>
      <c r="D35" s="79" t="s">
        <v>176</v>
      </c>
      <c r="E35" s="79" t="s">
        <v>614</v>
      </c>
      <c r="F35" s="80">
        <v>100</v>
      </c>
      <c r="G35" s="76">
        <v>50613</v>
      </c>
      <c r="H35" s="76">
        <v>151838</v>
      </c>
      <c r="I35" s="76">
        <v>101225</v>
      </c>
    </row>
    <row r="36" spans="1:9" ht="36" x14ac:dyDescent="0.3">
      <c r="A36" s="49" t="s">
        <v>526</v>
      </c>
      <c r="B36" s="96" t="s">
        <v>523</v>
      </c>
      <c r="C36" s="54" t="s">
        <v>152</v>
      </c>
      <c r="D36" s="54" t="s">
        <v>176</v>
      </c>
      <c r="E36" s="54" t="s">
        <v>164</v>
      </c>
      <c r="F36" s="49"/>
      <c r="G36" s="76">
        <f>G37</f>
        <v>2074000</v>
      </c>
      <c r="H36" s="76">
        <f>H37</f>
        <v>1100000</v>
      </c>
      <c r="I36" s="76">
        <f>I37</f>
        <v>1200000</v>
      </c>
    </row>
    <row r="37" spans="1:9" ht="60" x14ac:dyDescent="0.3">
      <c r="A37" s="49" t="s">
        <v>165</v>
      </c>
      <c r="B37" s="96" t="s">
        <v>523</v>
      </c>
      <c r="C37" s="54" t="s">
        <v>152</v>
      </c>
      <c r="D37" s="54" t="s">
        <v>176</v>
      </c>
      <c r="E37" s="53" t="s">
        <v>166</v>
      </c>
      <c r="F37" s="49"/>
      <c r="G37" s="76">
        <f>G42+G38</f>
        <v>2074000</v>
      </c>
      <c r="H37" s="76">
        <f>H42+H38</f>
        <v>1100000</v>
      </c>
      <c r="I37" s="76">
        <f>I42+I38</f>
        <v>1200000</v>
      </c>
    </row>
    <row r="38" spans="1:9" ht="48" x14ac:dyDescent="0.3">
      <c r="A38" s="49" t="s">
        <v>700</v>
      </c>
      <c r="B38" s="96" t="s">
        <v>523</v>
      </c>
      <c r="C38" s="54" t="s">
        <v>152</v>
      </c>
      <c r="D38" s="54" t="s">
        <v>176</v>
      </c>
      <c r="E38" s="53" t="s">
        <v>183</v>
      </c>
      <c r="F38" s="49"/>
      <c r="G38" s="76">
        <f>G39</f>
        <v>100000</v>
      </c>
      <c r="H38" s="76">
        <f>H39</f>
        <v>100000</v>
      </c>
      <c r="I38" s="76">
        <f>I39</f>
        <v>100000</v>
      </c>
    </row>
    <row r="39" spans="1:9" ht="24" x14ac:dyDescent="0.3">
      <c r="A39" s="49" t="s">
        <v>169</v>
      </c>
      <c r="B39" s="96" t="s">
        <v>523</v>
      </c>
      <c r="C39" s="54" t="s">
        <v>152</v>
      </c>
      <c r="D39" s="54" t="s">
        <v>176</v>
      </c>
      <c r="E39" s="53" t="s">
        <v>184</v>
      </c>
      <c r="F39" s="49"/>
      <c r="G39" s="76">
        <f>G41+G40</f>
        <v>100000</v>
      </c>
      <c r="H39" s="76">
        <f>H41+H40</f>
        <v>100000</v>
      </c>
      <c r="I39" s="76">
        <f>I41+I40</f>
        <v>100000</v>
      </c>
    </row>
    <row r="40" spans="1:9" ht="72" x14ac:dyDescent="0.3">
      <c r="A40" s="49" t="s">
        <v>160</v>
      </c>
      <c r="B40" s="96" t="s">
        <v>523</v>
      </c>
      <c r="C40" s="54" t="s">
        <v>152</v>
      </c>
      <c r="D40" s="54" t="s">
        <v>176</v>
      </c>
      <c r="E40" s="53" t="s">
        <v>184</v>
      </c>
      <c r="F40" s="49">
        <v>100</v>
      </c>
      <c r="G40" s="76">
        <v>50000</v>
      </c>
      <c r="H40" s="76">
        <v>50000</v>
      </c>
      <c r="I40" s="76">
        <v>50000</v>
      </c>
    </row>
    <row r="41" spans="1:9" ht="36" x14ac:dyDescent="0.3">
      <c r="A41" s="49" t="s">
        <v>171</v>
      </c>
      <c r="B41" s="96" t="s">
        <v>523</v>
      </c>
      <c r="C41" s="54" t="s">
        <v>152</v>
      </c>
      <c r="D41" s="54" t="s">
        <v>176</v>
      </c>
      <c r="E41" s="53" t="s">
        <v>184</v>
      </c>
      <c r="F41" s="49">
        <v>200</v>
      </c>
      <c r="G41" s="76">
        <v>50000</v>
      </c>
      <c r="H41" s="76">
        <v>50000</v>
      </c>
      <c r="I41" s="76">
        <v>50000</v>
      </c>
    </row>
    <row r="42" spans="1:9" ht="77.25" customHeight="1" x14ac:dyDescent="0.3">
      <c r="A42" s="49" t="s">
        <v>167</v>
      </c>
      <c r="B42" s="96" t="s">
        <v>523</v>
      </c>
      <c r="C42" s="54" t="s">
        <v>152</v>
      </c>
      <c r="D42" s="54" t="s">
        <v>176</v>
      </c>
      <c r="E42" s="53" t="s">
        <v>168</v>
      </c>
      <c r="F42" s="49"/>
      <c r="G42" s="76">
        <f t="shared" ref="G42:I43" si="7">G43</f>
        <v>1974000</v>
      </c>
      <c r="H42" s="76">
        <f t="shared" si="7"/>
        <v>1000000</v>
      </c>
      <c r="I42" s="76">
        <f t="shared" si="7"/>
        <v>1100000</v>
      </c>
    </row>
    <row r="43" spans="1:9" ht="24" x14ac:dyDescent="0.3">
      <c r="A43" s="49" t="s">
        <v>169</v>
      </c>
      <c r="B43" s="96" t="s">
        <v>523</v>
      </c>
      <c r="C43" s="54" t="s">
        <v>152</v>
      </c>
      <c r="D43" s="54" t="s">
        <v>176</v>
      </c>
      <c r="E43" s="53" t="s">
        <v>170</v>
      </c>
      <c r="F43" s="49"/>
      <c r="G43" s="76">
        <f>G44</f>
        <v>1974000</v>
      </c>
      <c r="H43" s="76">
        <f t="shared" si="7"/>
        <v>1000000</v>
      </c>
      <c r="I43" s="76">
        <f t="shared" si="7"/>
        <v>1100000</v>
      </c>
    </row>
    <row r="44" spans="1:9" ht="36" x14ac:dyDescent="0.3">
      <c r="A44" s="49" t="s">
        <v>171</v>
      </c>
      <c r="B44" s="96" t="s">
        <v>523</v>
      </c>
      <c r="C44" s="54" t="s">
        <v>152</v>
      </c>
      <c r="D44" s="54" t="s">
        <v>176</v>
      </c>
      <c r="E44" s="53" t="s">
        <v>170</v>
      </c>
      <c r="F44" s="49">
        <v>200</v>
      </c>
      <c r="G44" s="71">
        <v>1974000</v>
      </c>
      <c r="H44" s="71">
        <v>1000000</v>
      </c>
      <c r="I44" s="71">
        <v>1100000</v>
      </c>
    </row>
    <row r="45" spans="1:9" ht="36" x14ac:dyDescent="0.3">
      <c r="A45" s="49" t="s">
        <v>736</v>
      </c>
      <c r="B45" s="96" t="s">
        <v>523</v>
      </c>
      <c r="C45" s="54" t="s">
        <v>152</v>
      </c>
      <c r="D45" s="54" t="s">
        <v>176</v>
      </c>
      <c r="E45" s="49" t="s">
        <v>187</v>
      </c>
      <c r="F45" s="49"/>
      <c r="G45" s="76">
        <f>G46</f>
        <v>246211</v>
      </c>
      <c r="H45" s="76">
        <f t="shared" ref="H45:I48" si="8">H46</f>
        <v>246211</v>
      </c>
      <c r="I45" s="76">
        <f t="shared" si="8"/>
        <v>246211</v>
      </c>
    </row>
    <row r="46" spans="1:9" ht="60" x14ac:dyDescent="0.3">
      <c r="A46" s="49" t="s">
        <v>188</v>
      </c>
      <c r="B46" s="96" t="s">
        <v>523</v>
      </c>
      <c r="C46" s="54" t="s">
        <v>152</v>
      </c>
      <c r="D46" s="54" t="s">
        <v>176</v>
      </c>
      <c r="E46" s="49" t="s">
        <v>189</v>
      </c>
      <c r="F46" s="49"/>
      <c r="G46" s="76">
        <f>G47</f>
        <v>246211</v>
      </c>
      <c r="H46" s="76">
        <f t="shared" si="8"/>
        <v>246211</v>
      </c>
      <c r="I46" s="76">
        <f t="shared" si="8"/>
        <v>246211</v>
      </c>
    </row>
    <row r="47" spans="1:9" ht="48" x14ac:dyDescent="0.3">
      <c r="A47" s="52" t="s">
        <v>190</v>
      </c>
      <c r="B47" s="96" t="s">
        <v>523</v>
      </c>
      <c r="C47" s="54" t="s">
        <v>152</v>
      </c>
      <c r="D47" s="54" t="s">
        <v>176</v>
      </c>
      <c r="E47" s="49" t="s">
        <v>191</v>
      </c>
      <c r="F47" s="49"/>
      <c r="G47" s="76">
        <f>G48</f>
        <v>246211</v>
      </c>
      <c r="H47" s="76">
        <f t="shared" si="8"/>
        <v>246211</v>
      </c>
      <c r="I47" s="76">
        <f t="shared" si="8"/>
        <v>246211</v>
      </c>
    </row>
    <row r="48" spans="1:9" ht="36" x14ac:dyDescent="0.3">
      <c r="A48" s="49" t="s">
        <v>192</v>
      </c>
      <c r="B48" s="96" t="s">
        <v>523</v>
      </c>
      <c r="C48" s="54" t="s">
        <v>152</v>
      </c>
      <c r="D48" s="54" t="s">
        <v>176</v>
      </c>
      <c r="E48" s="49" t="s">
        <v>193</v>
      </c>
      <c r="F48" s="49"/>
      <c r="G48" s="76">
        <f>G49</f>
        <v>246211</v>
      </c>
      <c r="H48" s="76">
        <f t="shared" si="8"/>
        <v>246211</v>
      </c>
      <c r="I48" s="76">
        <f t="shared" si="8"/>
        <v>246211</v>
      </c>
    </row>
    <row r="49" spans="1:9" ht="72" x14ac:dyDescent="0.3">
      <c r="A49" s="49" t="s">
        <v>160</v>
      </c>
      <c r="B49" s="96" t="s">
        <v>523</v>
      </c>
      <c r="C49" s="54" t="s">
        <v>152</v>
      </c>
      <c r="D49" s="54" t="s">
        <v>176</v>
      </c>
      <c r="E49" s="49" t="s">
        <v>193</v>
      </c>
      <c r="F49" s="49">
        <v>100</v>
      </c>
      <c r="G49" s="58">
        <v>246211</v>
      </c>
      <c r="H49" s="58">
        <v>246211</v>
      </c>
      <c r="I49" s="58">
        <v>246211</v>
      </c>
    </row>
    <row r="50" spans="1:9" ht="36" x14ac:dyDescent="0.3">
      <c r="A50" s="49" t="s">
        <v>708</v>
      </c>
      <c r="B50" s="96" t="s">
        <v>523</v>
      </c>
      <c r="C50" s="75" t="s">
        <v>152</v>
      </c>
      <c r="D50" s="75" t="s">
        <v>176</v>
      </c>
      <c r="E50" s="49" t="s">
        <v>195</v>
      </c>
      <c r="F50" s="75"/>
      <c r="G50" s="76">
        <f t="shared" ref="G50:I55" si="9">G51</f>
        <v>946626</v>
      </c>
      <c r="H50" s="76">
        <f t="shared" si="9"/>
        <v>946626</v>
      </c>
      <c r="I50" s="76">
        <f t="shared" si="9"/>
        <v>946626</v>
      </c>
    </row>
    <row r="51" spans="1:9" ht="72" x14ac:dyDescent="0.3">
      <c r="A51" s="49" t="s">
        <v>701</v>
      </c>
      <c r="B51" s="96" t="s">
        <v>523</v>
      </c>
      <c r="C51" s="75" t="s">
        <v>152</v>
      </c>
      <c r="D51" s="75" t="s">
        <v>176</v>
      </c>
      <c r="E51" s="49" t="s">
        <v>196</v>
      </c>
      <c r="F51" s="75"/>
      <c r="G51" s="76">
        <f t="shared" si="9"/>
        <v>946626</v>
      </c>
      <c r="H51" s="76">
        <f t="shared" si="9"/>
        <v>946626</v>
      </c>
      <c r="I51" s="76">
        <f t="shared" si="9"/>
        <v>946626</v>
      </c>
    </row>
    <row r="52" spans="1:9" ht="84" x14ac:dyDescent="0.3">
      <c r="A52" s="52" t="s">
        <v>197</v>
      </c>
      <c r="B52" s="97" t="s">
        <v>523</v>
      </c>
      <c r="C52" s="99" t="s">
        <v>152</v>
      </c>
      <c r="D52" s="99" t="s">
        <v>176</v>
      </c>
      <c r="E52" s="80" t="s">
        <v>198</v>
      </c>
      <c r="F52" s="99"/>
      <c r="G52" s="164">
        <f>G53+G54</f>
        <v>946626</v>
      </c>
      <c r="H52" s="164">
        <f>H53+H54</f>
        <v>946626</v>
      </c>
      <c r="I52" s="164">
        <f>I53+I54</f>
        <v>946626</v>
      </c>
    </row>
    <row r="53" spans="1:9" ht="60" x14ac:dyDescent="0.3">
      <c r="A53" s="80" t="s">
        <v>199</v>
      </c>
      <c r="B53" s="97" t="s">
        <v>523</v>
      </c>
      <c r="C53" s="99" t="s">
        <v>152</v>
      </c>
      <c r="D53" s="99" t="s">
        <v>176</v>
      </c>
      <c r="E53" s="80" t="s">
        <v>200</v>
      </c>
      <c r="F53" s="99"/>
      <c r="G53" s="164">
        <f>G54</f>
        <v>473313</v>
      </c>
      <c r="H53" s="164">
        <f>H54</f>
        <v>473313</v>
      </c>
      <c r="I53" s="164">
        <f>I54</f>
        <v>473313</v>
      </c>
    </row>
    <row r="54" spans="1:9" ht="72" x14ac:dyDescent="0.3">
      <c r="A54" s="80" t="s">
        <v>160</v>
      </c>
      <c r="B54" s="97" t="s">
        <v>523</v>
      </c>
      <c r="C54" s="99" t="s">
        <v>152</v>
      </c>
      <c r="D54" s="99" t="s">
        <v>176</v>
      </c>
      <c r="E54" s="80" t="s">
        <v>200</v>
      </c>
      <c r="F54" s="99" t="s">
        <v>201</v>
      </c>
      <c r="G54" s="164">
        <v>473313</v>
      </c>
      <c r="H54" s="164">
        <v>473313</v>
      </c>
      <c r="I54" s="164">
        <v>473313</v>
      </c>
    </row>
    <row r="55" spans="1:9" ht="48" x14ac:dyDescent="0.3">
      <c r="A55" s="49" t="s">
        <v>202</v>
      </c>
      <c r="B55" s="96" t="s">
        <v>523</v>
      </c>
      <c r="C55" s="54" t="s">
        <v>152</v>
      </c>
      <c r="D55" s="54" t="s">
        <v>176</v>
      </c>
      <c r="E55" s="53" t="s">
        <v>203</v>
      </c>
      <c r="F55" s="49"/>
      <c r="G55" s="76">
        <f t="shared" si="9"/>
        <v>473313</v>
      </c>
      <c r="H55" s="76">
        <f t="shared" si="9"/>
        <v>473313</v>
      </c>
      <c r="I55" s="76">
        <f t="shared" si="9"/>
        <v>473313</v>
      </c>
    </row>
    <row r="56" spans="1:9" ht="72" x14ac:dyDescent="0.3">
      <c r="A56" s="49" t="s">
        <v>160</v>
      </c>
      <c r="B56" s="96" t="s">
        <v>523</v>
      </c>
      <c r="C56" s="54" t="s">
        <v>152</v>
      </c>
      <c r="D56" s="54" t="s">
        <v>176</v>
      </c>
      <c r="E56" s="53" t="s">
        <v>203</v>
      </c>
      <c r="F56" s="49">
        <v>100</v>
      </c>
      <c r="G56" s="76">
        <v>473313</v>
      </c>
      <c r="H56" s="76">
        <v>473313</v>
      </c>
      <c r="I56" s="76">
        <v>473313</v>
      </c>
    </row>
    <row r="57" spans="1:9" ht="36" x14ac:dyDescent="0.3">
      <c r="A57" s="52" t="s">
        <v>204</v>
      </c>
      <c r="B57" s="96" t="s">
        <v>523</v>
      </c>
      <c r="C57" s="75" t="s">
        <v>152</v>
      </c>
      <c r="D57" s="75" t="s">
        <v>176</v>
      </c>
      <c r="E57" s="49" t="s">
        <v>205</v>
      </c>
      <c r="F57" s="75"/>
      <c r="G57" s="76">
        <f>G58</f>
        <v>473313</v>
      </c>
      <c r="H57" s="76">
        <f t="shared" ref="H57:I60" si="10">H58</f>
        <v>473313</v>
      </c>
      <c r="I57" s="76">
        <f t="shared" si="10"/>
        <v>473313</v>
      </c>
    </row>
    <row r="58" spans="1:9" ht="48" x14ac:dyDescent="0.3">
      <c r="A58" s="52" t="s">
        <v>206</v>
      </c>
      <c r="B58" s="96" t="s">
        <v>523</v>
      </c>
      <c r="C58" s="75" t="s">
        <v>152</v>
      </c>
      <c r="D58" s="75" t="s">
        <v>176</v>
      </c>
      <c r="E58" s="49" t="s">
        <v>207</v>
      </c>
      <c r="F58" s="75"/>
      <c r="G58" s="76">
        <f>G59</f>
        <v>473313</v>
      </c>
      <c r="H58" s="76">
        <f t="shared" si="10"/>
        <v>473313</v>
      </c>
      <c r="I58" s="76">
        <f t="shared" si="10"/>
        <v>473313</v>
      </c>
    </row>
    <row r="59" spans="1:9" ht="48" x14ac:dyDescent="0.3">
      <c r="A59" s="52" t="s">
        <v>208</v>
      </c>
      <c r="B59" s="96" t="s">
        <v>523</v>
      </c>
      <c r="C59" s="75" t="s">
        <v>152</v>
      </c>
      <c r="D59" s="75" t="s">
        <v>176</v>
      </c>
      <c r="E59" s="49" t="s">
        <v>679</v>
      </c>
      <c r="F59" s="75"/>
      <c r="G59" s="76">
        <f>G60</f>
        <v>473313</v>
      </c>
      <c r="H59" s="76">
        <f t="shared" si="10"/>
        <v>473313</v>
      </c>
      <c r="I59" s="76">
        <f t="shared" si="10"/>
        <v>473313</v>
      </c>
    </row>
    <row r="60" spans="1:9" ht="48" x14ac:dyDescent="0.3">
      <c r="A60" s="49" t="s">
        <v>209</v>
      </c>
      <c r="B60" s="96" t="s">
        <v>523</v>
      </c>
      <c r="C60" s="75" t="s">
        <v>152</v>
      </c>
      <c r="D60" s="75" t="s">
        <v>176</v>
      </c>
      <c r="E60" s="49" t="s">
        <v>680</v>
      </c>
      <c r="F60" s="75"/>
      <c r="G60" s="76">
        <f>G61</f>
        <v>473313</v>
      </c>
      <c r="H60" s="76">
        <f t="shared" si="10"/>
        <v>473313</v>
      </c>
      <c r="I60" s="76">
        <f t="shared" si="10"/>
        <v>473313</v>
      </c>
    </row>
    <row r="61" spans="1:9" ht="72" x14ac:dyDescent="0.3">
      <c r="A61" s="49" t="s">
        <v>160</v>
      </c>
      <c r="B61" s="96" t="s">
        <v>523</v>
      </c>
      <c r="C61" s="75" t="s">
        <v>152</v>
      </c>
      <c r="D61" s="75" t="s">
        <v>176</v>
      </c>
      <c r="E61" s="49" t="s">
        <v>680</v>
      </c>
      <c r="F61" s="75" t="s">
        <v>201</v>
      </c>
      <c r="G61" s="76">
        <v>473313</v>
      </c>
      <c r="H61" s="76">
        <v>473313</v>
      </c>
      <c r="I61" s="76">
        <v>473313</v>
      </c>
    </row>
    <row r="62" spans="1:9" ht="24" x14ac:dyDescent="0.3">
      <c r="A62" s="49" t="s">
        <v>210</v>
      </c>
      <c r="B62" s="96" t="s">
        <v>523</v>
      </c>
      <c r="C62" s="54" t="s">
        <v>152</v>
      </c>
      <c r="D62" s="54" t="s">
        <v>176</v>
      </c>
      <c r="E62" s="49" t="s">
        <v>211</v>
      </c>
      <c r="F62" s="49"/>
      <c r="G62" s="76">
        <f>G63</f>
        <v>21513312</v>
      </c>
      <c r="H62" s="76">
        <f>H63</f>
        <v>21513312</v>
      </c>
      <c r="I62" s="76">
        <f>I63</f>
        <v>21513312</v>
      </c>
    </row>
    <row r="63" spans="1:9" ht="24" x14ac:dyDescent="0.3">
      <c r="A63" s="49" t="s">
        <v>212</v>
      </c>
      <c r="B63" s="96" t="s">
        <v>523</v>
      </c>
      <c r="C63" s="54" t="s">
        <v>152</v>
      </c>
      <c r="D63" s="54" t="s">
        <v>176</v>
      </c>
      <c r="E63" s="49" t="s">
        <v>213</v>
      </c>
      <c r="F63" s="49"/>
      <c r="G63" s="76">
        <f>G64+G66</f>
        <v>21513312</v>
      </c>
      <c r="H63" s="76">
        <f>H64+H66</f>
        <v>21513312</v>
      </c>
      <c r="I63" s="76">
        <f>I64+I66</f>
        <v>21513312</v>
      </c>
    </row>
    <row r="64" spans="1:9" ht="24" x14ac:dyDescent="0.3">
      <c r="A64" s="49" t="s">
        <v>159</v>
      </c>
      <c r="B64" s="96" t="s">
        <v>523</v>
      </c>
      <c r="C64" s="54" t="s">
        <v>152</v>
      </c>
      <c r="D64" s="54" t="s">
        <v>176</v>
      </c>
      <c r="E64" s="49" t="s">
        <v>214</v>
      </c>
      <c r="F64" s="49"/>
      <c r="G64" s="76">
        <f>G65</f>
        <v>21040000</v>
      </c>
      <c r="H64" s="76">
        <f>H65</f>
        <v>21040000</v>
      </c>
      <c r="I64" s="76">
        <f>I65</f>
        <v>21040000</v>
      </c>
    </row>
    <row r="65" spans="1:12" ht="72" x14ac:dyDescent="0.3">
      <c r="A65" s="49" t="s">
        <v>160</v>
      </c>
      <c r="B65" s="96" t="s">
        <v>523</v>
      </c>
      <c r="C65" s="54" t="s">
        <v>152</v>
      </c>
      <c r="D65" s="54" t="s">
        <v>176</v>
      </c>
      <c r="E65" s="49" t="s">
        <v>214</v>
      </c>
      <c r="F65" s="49">
        <v>100</v>
      </c>
      <c r="G65" s="58">
        <v>21040000</v>
      </c>
      <c r="H65" s="58">
        <v>21040000</v>
      </c>
      <c r="I65" s="58">
        <v>21040000</v>
      </c>
      <c r="J65" s="182"/>
      <c r="K65" s="182"/>
      <c r="L65" s="182"/>
    </row>
    <row r="66" spans="1:12" ht="36" x14ac:dyDescent="0.3">
      <c r="A66" s="49" t="s">
        <v>217</v>
      </c>
      <c r="B66" s="96" t="s">
        <v>523</v>
      </c>
      <c r="C66" s="54" t="s">
        <v>152</v>
      </c>
      <c r="D66" s="54" t="s">
        <v>176</v>
      </c>
      <c r="E66" s="49" t="s">
        <v>218</v>
      </c>
      <c r="F66" s="49"/>
      <c r="G66" s="76">
        <f>G67</f>
        <v>473312</v>
      </c>
      <c r="H66" s="76">
        <f>H67</f>
        <v>473312</v>
      </c>
      <c r="I66" s="76">
        <f>I67</f>
        <v>473312</v>
      </c>
    </row>
    <row r="67" spans="1:12" ht="72" x14ac:dyDescent="0.3">
      <c r="A67" s="49" t="s">
        <v>160</v>
      </c>
      <c r="B67" s="96" t="s">
        <v>523</v>
      </c>
      <c r="C67" s="54" t="s">
        <v>152</v>
      </c>
      <c r="D67" s="54" t="s">
        <v>176</v>
      </c>
      <c r="E67" s="49" t="s">
        <v>218</v>
      </c>
      <c r="F67" s="49">
        <v>100</v>
      </c>
      <c r="G67" s="76">
        <v>473312</v>
      </c>
      <c r="H67" s="76">
        <v>473312</v>
      </c>
      <c r="I67" s="76">
        <v>473312</v>
      </c>
    </row>
    <row r="68" spans="1:12" ht="24" x14ac:dyDescent="0.3">
      <c r="A68" s="49" t="s">
        <v>219</v>
      </c>
      <c r="B68" s="96" t="s">
        <v>523</v>
      </c>
      <c r="C68" s="54" t="s">
        <v>152</v>
      </c>
      <c r="D68" s="54" t="s">
        <v>176</v>
      </c>
      <c r="E68" s="49" t="s">
        <v>220</v>
      </c>
      <c r="F68" s="49"/>
      <c r="G68" s="76">
        <f>G69</f>
        <v>47331</v>
      </c>
      <c r="H68" s="76">
        <f t="shared" ref="H68:I70" si="11">H69</f>
        <v>47331</v>
      </c>
      <c r="I68" s="76">
        <f t="shared" si="11"/>
        <v>47331</v>
      </c>
    </row>
    <row r="69" spans="1:12" ht="24" x14ac:dyDescent="0.3">
      <c r="A69" s="49" t="s">
        <v>298</v>
      </c>
      <c r="B69" s="96" t="s">
        <v>523</v>
      </c>
      <c r="C69" s="54" t="s">
        <v>152</v>
      </c>
      <c r="D69" s="54" t="s">
        <v>176</v>
      </c>
      <c r="E69" s="49" t="s">
        <v>299</v>
      </c>
      <c r="F69" s="49"/>
      <c r="G69" s="76">
        <f>G70</f>
        <v>47331</v>
      </c>
      <c r="H69" s="76">
        <f t="shared" si="11"/>
        <v>47331</v>
      </c>
      <c r="I69" s="76">
        <f t="shared" si="11"/>
        <v>47331</v>
      </c>
    </row>
    <row r="70" spans="1:12" ht="60" x14ac:dyDescent="0.3">
      <c r="A70" s="49" t="s">
        <v>221</v>
      </c>
      <c r="B70" s="96" t="s">
        <v>523</v>
      </c>
      <c r="C70" s="54" t="s">
        <v>152</v>
      </c>
      <c r="D70" s="54" t="s">
        <v>176</v>
      </c>
      <c r="E70" s="49" t="s">
        <v>702</v>
      </c>
      <c r="F70" s="49"/>
      <c r="G70" s="76">
        <f>G71</f>
        <v>47331</v>
      </c>
      <c r="H70" s="76">
        <f t="shared" si="11"/>
        <v>47331</v>
      </c>
      <c r="I70" s="76">
        <f t="shared" si="11"/>
        <v>47331</v>
      </c>
    </row>
    <row r="71" spans="1:12" ht="72" x14ac:dyDescent="0.3">
      <c r="A71" s="49" t="s">
        <v>160</v>
      </c>
      <c r="B71" s="96" t="s">
        <v>523</v>
      </c>
      <c r="C71" s="54" t="s">
        <v>152</v>
      </c>
      <c r="D71" s="54" t="s">
        <v>176</v>
      </c>
      <c r="E71" s="49" t="s">
        <v>702</v>
      </c>
      <c r="F71" s="49">
        <v>100</v>
      </c>
      <c r="G71" s="58">
        <v>47331</v>
      </c>
      <c r="H71" s="58">
        <v>47331</v>
      </c>
      <c r="I71" s="58">
        <v>47331</v>
      </c>
    </row>
    <row r="72" spans="1:12" x14ac:dyDescent="0.3">
      <c r="A72" s="45" t="s">
        <v>222</v>
      </c>
      <c r="B72" s="94" t="s">
        <v>523</v>
      </c>
      <c r="C72" s="81" t="s">
        <v>152</v>
      </c>
      <c r="D72" s="81" t="s">
        <v>223</v>
      </c>
      <c r="E72" s="45"/>
      <c r="F72" s="45"/>
      <c r="G72" s="165">
        <f t="shared" ref="G72:I75" si="12">G73</f>
        <v>2045</v>
      </c>
      <c r="H72" s="165">
        <f t="shared" si="12"/>
        <v>0</v>
      </c>
      <c r="I72" s="165">
        <f t="shared" si="12"/>
        <v>0</v>
      </c>
    </row>
    <row r="73" spans="1:12" ht="36" x14ac:dyDescent="0.3">
      <c r="A73" s="49" t="s">
        <v>290</v>
      </c>
      <c r="B73" s="96" t="s">
        <v>523</v>
      </c>
      <c r="C73" s="54" t="s">
        <v>152</v>
      </c>
      <c r="D73" s="54" t="s">
        <v>223</v>
      </c>
      <c r="E73" s="49" t="s">
        <v>291</v>
      </c>
      <c r="F73" s="49"/>
      <c r="G73" s="58">
        <f t="shared" si="12"/>
        <v>2045</v>
      </c>
      <c r="H73" s="58">
        <f t="shared" si="12"/>
        <v>0</v>
      </c>
      <c r="I73" s="58">
        <f t="shared" si="12"/>
        <v>0</v>
      </c>
    </row>
    <row r="74" spans="1:12" ht="24" x14ac:dyDescent="0.3">
      <c r="A74" s="49" t="s">
        <v>292</v>
      </c>
      <c r="B74" s="96" t="s">
        <v>523</v>
      </c>
      <c r="C74" s="54" t="s">
        <v>152</v>
      </c>
      <c r="D74" s="54" t="s">
        <v>223</v>
      </c>
      <c r="E74" s="49" t="s">
        <v>293</v>
      </c>
      <c r="F74" s="49"/>
      <c r="G74" s="58">
        <f t="shared" si="12"/>
        <v>2045</v>
      </c>
      <c r="H74" s="58">
        <f t="shared" si="12"/>
        <v>0</v>
      </c>
      <c r="I74" s="58">
        <f t="shared" si="12"/>
        <v>0</v>
      </c>
    </row>
    <row r="75" spans="1:12" ht="48" x14ac:dyDescent="0.3">
      <c r="A75" s="49" t="s">
        <v>737</v>
      </c>
      <c r="B75" s="96" t="s">
        <v>523</v>
      </c>
      <c r="C75" s="54" t="s">
        <v>152</v>
      </c>
      <c r="D75" s="54" t="s">
        <v>223</v>
      </c>
      <c r="E75" s="49" t="s">
        <v>527</v>
      </c>
      <c r="F75" s="49"/>
      <c r="G75" s="58">
        <f t="shared" si="12"/>
        <v>2045</v>
      </c>
      <c r="H75" s="58">
        <f t="shared" si="12"/>
        <v>0</v>
      </c>
      <c r="I75" s="58">
        <f t="shared" si="12"/>
        <v>0</v>
      </c>
    </row>
    <row r="76" spans="1:12" ht="24" x14ac:dyDescent="0.3">
      <c r="A76" s="49" t="s">
        <v>185</v>
      </c>
      <c r="B76" s="96" t="s">
        <v>523</v>
      </c>
      <c r="C76" s="54" t="s">
        <v>152</v>
      </c>
      <c r="D76" s="54" t="s">
        <v>223</v>
      </c>
      <c r="E76" s="49" t="s">
        <v>527</v>
      </c>
      <c r="F76" s="49">
        <v>200</v>
      </c>
      <c r="G76" s="58">
        <v>2045</v>
      </c>
      <c r="H76" s="58">
        <v>0</v>
      </c>
      <c r="I76" s="58">
        <v>0</v>
      </c>
    </row>
    <row r="77" spans="1:12" ht="45.6" x14ac:dyDescent="0.3">
      <c r="A77" s="45" t="s">
        <v>225</v>
      </c>
      <c r="B77" s="94" t="s">
        <v>523</v>
      </c>
      <c r="C77" s="81" t="s">
        <v>152</v>
      </c>
      <c r="D77" s="81" t="s">
        <v>226</v>
      </c>
      <c r="E77" s="45"/>
      <c r="F77" s="45"/>
      <c r="G77" s="165">
        <f>G78+G85</f>
        <v>4262778</v>
      </c>
      <c r="H77" s="165">
        <f>H78+H85</f>
        <v>4262778</v>
      </c>
      <c r="I77" s="165">
        <f>I78+I85</f>
        <v>4262778</v>
      </c>
    </row>
    <row r="78" spans="1:12" ht="84" x14ac:dyDescent="0.3">
      <c r="A78" s="49" t="s">
        <v>287</v>
      </c>
      <c r="B78" s="96" t="s">
        <v>523</v>
      </c>
      <c r="C78" s="54" t="s">
        <v>152</v>
      </c>
      <c r="D78" s="54" t="s">
        <v>226</v>
      </c>
      <c r="E78" s="49" t="s">
        <v>227</v>
      </c>
      <c r="F78" s="49"/>
      <c r="G78" s="58">
        <f>G79</f>
        <v>3179466</v>
      </c>
      <c r="H78" s="58">
        <f t="shared" ref="H78:I81" si="13">H79</f>
        <v>3179466</v>
      </c>
      <c r="I78" s="58">
        <f t="shared" si="13"/>
        <v>3179466</v>
      </c>
    </row>
    <row r="79" spans="1:12" ht="111" customHeight="1" x14ac:dyDescent="0.3">
      <c r="A79" s="49" t="s">
        <v>738</v>
      </c>
      <c r="B79" s="96" t="s">
        <v>523</v>
      </c>
      <c r="C79" s="54" t="s">
        <v>152</v>
      </c>
      <c r="D79" s="54" t="s">
        <v>226</v>
      </c>
      <c r="E79" s="49" t="s">
        <v>288</v>
      </c>
      <c r="F79" s="49"/>
      <c r="G79" s="58">
        <f>G80</f>
        <v>3179466</v>
      </c>
      <c r="H79" s="58">
        <f t="shared" si="13"/>
        <v>3179466</v>
      </c>
      <c r="I79" s="58">
        <f t="shared" si="13"/>
        <v>3179466</v>
      </c>
    </row>
    <row r="80" spans="1:12" ht="48" x14ac:dyDescent="0.3">
      <c r="A80" s="49" t="s">
        <v>229</v>
      </c>
      <c r="B80" s="96" t="s">
        <v>523</v>
      </c>
      <c r="C80" s="54" t="s">
        <v>152</v>
      </c>
      <c r="D80" s="54" t="s">
        <v>226</v>
      </c>
      <c r="E80" s="49" t="s">
        <v>230</v>
      </c>
      <c r="F80" s="49"/>
      <c r="G80" s="58">
        <f>G81+G83</f>
        <v>3179466</v>
      </c>
      <c r="H80" s="58">
        <f t="shared" ref="H80:I80" si="14">H81+H83</f>
        <v>3179466</v>
      </c>
      <c r="I80" s="58">
        <f t="shared" si="14"/>
        <v>3179466</v>
      </c>
    </row>
    <row r="81" spans="1:9" ht="24" x14ac:dyDescent="0.3">
      <c r="A81" s="49" t="s">
        <v>159</v>
      </c>
      <c r="B81" s="96" t="s">
        <v>523</v>
      </c>
      <c r="C81" s="54" t="s">
        <v>152</v>
      </c>
      <c r="D81" s="54" t="s">
        <v>226</v>
      </c>
      <c r="E81" s="49" t="s">
        <v>231</v>
      </c>
      <c r="F81" s="49"/>
      <c r="G81" s="58">
        <f>G82</f>
        <v>3170000</v>
      </c>
      <c r="H81" s="58">
        <f t="shared" si="13"/>
        <v>3170000</v>
      </c>
      <c r="I81" s="58">
        <f t="shared" si="13"/>
        <v>3170000</v>
      </c>
    </row>
    <row r="82" spans="1:9" ht="72" x14ac:dyDescent="0.3">
      <c r="A82" s="49" t="s">
        <v>160</v>
      </c>
      <c r="B82" s="96" t="s">
        <v>523</v>
      </c>
      <c r="C82" s="54" t="s">
        <v>152</v>
      </c>
      <c r="D82" s="54" t="s">
        <v>226</v>
      </c>
      <c r="E82" s="49" t="s">
        <v>231</v>
      </c>
      <c r="F82" s="49">
        <v>100</v>
      </c>
      <c r="G82" s="58">
        <v>3170000</v>
      </c>
      <c r="H82" s="58">
        <v>3170000</v>
      </c>
      <c r="I82" s="58">
        <v>3170000</v>
      </c>
    </row>
    <row r="83" spans="1:9" ht="60" x14ac:dyDescent="0.3">
      <c r="A83" s="49" t="s">
        <v>653</v>
      </c>
      <c r="B83" s="96" t="s">
        <v>523</v>
      </c>
      <c r="C83" s="54" t="s">
        <v>152</v>
      </c>
      <c r="D83" s="54" t="s">
        <v>226</v>
      </c>
      <c r="E83" s="49" t="s">
        <v>652</v>
      </c>
      <c r="F83" s="49"/>
      <c r="G83" s="58">
        <f>G84</f>
        <v>9466</v>
      </c>
      <c r="H83" s="58">
        <f t="shared" ref="H83:I83" si="15">H84</f>
        <v>9466</v>
      </c>
      <c r="I83" s="58">
        <f t="shared" si="15"/>
        <v>9466</v>
      </c>
    </row>
    <row r="84" spans="1:9" ht="72" x14ac:dyDescent="0.3">
      <c r="A84" s="49" t="s">
        <v>160</v>
      </c>
      <c r="B84" s="96" t="s">
        <v>523</v>
      </c>
      <c r="C84" s="54" t="s">
        <v>152</v>
      </c>
      <c r="D84" s="54" t="s">
        <v>226</v>
      </c>
      <c r="E84" s="49" t="s">
        <v>652</v>
      </c>
      <c r="F84" s="49">
        <v>100</v>
      </c>
      <c r="G84" s="58">
        <v>9466</v>
      </c>
      <c r="H84" s="58">
        <v>9466</v>
      </c>
      <c r="I84" s="58">
        <v>9466</v>
      </c>
    </row>
    <row r="85" spans="1:9" ht="36" x14ac:dyDescent="0.3">
      <c r="A85" s="49" t="s">
        <v>232</v>
      </c>
      <c r="B85" s="96" t="s">
        <v>523</v>
      </c>
      <c r="C85" s="54" t="s">
        <v>152</v>
      </c>
      <c r="D85" s="54" t="s">
        <v>226</v>
      </c>
      <c r="E85" s="49" t="s">
        <v>233</v>
      </c>
      <c r="F85" s="49"/>
      <c r="G85" s="58">
        <f>G86+G89</f>
        <v>1083312</v>
      </c>
      <c r="H85" s="58">
        <f>H86+H89</f>
        <v>1083312</v>
      </c>
      <c r="I85" s="58">
        <f>I86+I89</f>
        <v>1083312</v>
      </c>
    </row>
    <row r="86" spans="1:9" ht="24" x14ac:dyDescent="0.3">
      <c r="A86" s="49" t="s">
        <v>234</v>
      </c>
      <c r="B86" s="96" t="s">
        <v>523</v>
      </c>
      <c r="C86" s="54" t="s">
        <v>152</v>
      </c>
      <c r="D86" s="54" t="s">
        <v>226</v>
      </c>
      <c r="E86" s="49" t="s">
        <v>235</v>
      </c>
      <c r="F86" s="49" t="s">
        <v>528</v>
      </c>
      <c r="G86" s="58">
        <f t="shared" ref="G86:I87" si="16">G87</f>
        <v>610000</v>
      </c>
      <c r="H86" s="58">
        <f t="shared" si="16"/>
        <v>610000</v>
      </c>
      <c r="I86" s="58">
        <f t="shared" si="16"/>
        <v>610000</v>
      </c>
    </row>
    <row r="87" spans="1:9" ht="24" x14ac:dyDescent="0.3">
      <c r="A87" s="49" t="s">
        <v>159</v>
      </c>
      <c r="B87" s="96" t="s">
        <v>523</v>
      </c>
      <c r="C87" s="54" t="s">
        <v>152</v>
      </c>
      <c r="D87" s="54" t="s">
        <v>226</v>
      </c>
      <c r="E87" s="49" t="s">
        <v>236</v>
      </c>
      <c r="F87" s="49"/>
      <c r="G87" s="58">
        <f t="shared" si="16"/>
        <v>610000</v>
      </c>
      <c r="H87" s="58">
        <f t="shared" si="16"/>
        <v>610000</v>
      </c>
      <c r="I87" s="58">
        <f t="shared" si="16"/>
        <v>610000</v>
      </c>
    </row>
    <row r="88" spans="1:9" ht="72" x14ac:dyDescent="0.3">
      <c r="A88" s="49" t="s">
        <v>160</v>
      </c>
      <c r="B88" s="96" t="s">
        <v>523</v>
      </c>
      <c r="C88" s="54" t="s">
        <v>152</v>
      </c>
      <c r="D88" s="54" t="s">
        <v>226</v>
      </c>
      <c r="E88" s="49" t="s">
        <v>236</v>
      </c>
      <c r="F88" s="49" t="s">
        <v>201</v>
      </c>
      <c r="G88" s="58">
        <v>610000</v>
      </c>
      <c r="H88" s="58">
        <v>610000</v>
      </c>
      <c r="I88" s="58">
        <v>610000</v>
      </c>
    </row>
    <row r="89" spans="1:9" ht="24" x14ac:dyDescent="0.3">
      <c r="A89" s="49" t="s">
        <v>237</v>
      </c>
      <c r="B89" s="96" t="s">
        <v>523</v>
      </c>
      <c r="C89" s="54" t="s">
        <v>152</v>
      </c>
      <c r="D89" s="54" t="s">
        <v>226</v>
      </c>
      <c r="E89" s="49" t="s">
        <v>238</v>
      </c>
      <c r="F89" s="49"/>
      <c r="G89" s="58">
        <f t="shared" ref="G89:I90" si="17">G90</f>
        <v>473312</v>
      </c>
      <c r="H89" s="58">
        <f t="shared" si="17"/>
        <v>473312</v>
      </c>
      <c r="I89" s="58">
        <f t="shared" si="17"/>
        <v>473312</v>
      </c>
    </row>
    <row r="90" spans="1:9" ht="36" x14ac:dyDescent="0.3">
      <c r="A90" s="49" t="s">
        <v>239</v>
      </c>
      <c r="B90" s="96" t="s">
        <v>523</v>
      </c>
      <c r="C90" s="54" t="s">
        <v>152</v>
      </c>
      <c r="D90" s="54" t="s">
        <v>226</v>
      </c>
      <c r="E90" s="49" t="s">
        <v>240</v>
      </c>
      <c r="F90" s="49"/>
      <c r="G90" s="58">
        <f t="shared" si="17"/>
        <v>473312</v>
      </c>
      <c r="H90" s="58">
        <f t="shared" si="17"/>
        <v>473312</v>
      </c>
      <c r="I90" s="58">
        <f t="shared" si="17"/>
        <v>473312</v>
      </c>
    </row>
    <row r="91" spans="1:9" ht="72" x14ac:dyDescent="0.3">
      <c r="A91" s="49" t="s">
        <v>160</v>
      </c>
      <c r="B91" s="96" t="s">
        <v>523</v>
      </c>
      <c r="C91" s="54" t="s">
        <v>152</v>
      </c>
      <c r="D91" s="54" t="s">
        <v>226</v>
      </c>
      <c r="E91" s="49" t="s">
        <v>240</v>
      </c>
      <c r="F91" s="49" t="s">
        <v>201</v>
      </c>
      <c r="G91" s="58">
        <v>473312</v>
      </c>
      <c r="H91" s="58">
        <v>473312</v>
      </c>
      <c r="I91" s="58">
        <v>473312</v>
      </c>
    </row>
    <row r="92" spans="1:9" ht="30.75" customHeight="1" x14ac:dyDescent="0.3">
      <c r="A92" s="223" t="s">
        <v>825</v>
      </c>
      <c r="B92" s="94" t="s">
        <v>523</v>
      </c>
      <c r="C92" s="81" t="s">
        <v>152</v>
      </c>
      <c r="D92" s="81" t="s">
        <v>369</v>
      </c>
      <c r="E92" s="49"/>
      <c r="F92" s="49"/>
      <c r="G92" s="165">
        <f>G93</f>
        <v>1500000</v>
      </c>
      <c r="H92" s="165">
        <f t="shared" ref="H92:I92" si="18">H93</f>
        <v>0</v>
      </c>
      <c r="I92" s="165">
        <f t="shared" si="18"/>
        <v>0</v>
      </c>
    </row>
    <row r="93" spans="1:9" ht="24" x14ac:dyDescent="0.3">
      <c r="A93" s="224" t="s">
        <v>828</v>
      </c>
      <c r="B93" s="96" t="s">
        <v>523</v>
      </c>
      <c r="C93" s="54" t="s">
        <v>152</v>
      </c>
      <c r="D93" s="54" t="s">
        <v>369</v>
      </c>
      <c r="E93" s="49" t="s">
        <v>220</v>
      </c>
      <c r="F93" s="49"/>
      <c r="G93" s="58">
        <f>G94</f>
        <v>1500000</v>
      </c>
      <c r="H93" s="58">
        <f t="shared" ref="H93:I93" si="19">H94</f>
        <v>0</v>
      </c>
      <c r="I93" s="58">
        <f t="shared" si="19"/>
        <v>0</v>
      </c>
    </row>
    <row r="94" spans="1:9" ht="24" x14ac:dyDescent="0.3">
      <c r="A94" s="225" t="s">
        <v>829</v>
      </c>
      <c r="B94" s="96" t="s">
        <v>523</v>
      </c>
      <c r="C94" s="54" t="s">
        <v>152</v>
      </c>
      <c r="D94" s="54" t="s">
        <v>369</v>
      </c>
      <c r="E94" s="49" t="s">
        <v>826</v>
      </c>
      <c r="F94" s="49"/>
      <c r="G94" s="58">
        <f>G95</f>
        <v>1500000</v>
      </c>
      <c r="H94" s="58">
        <f t="shared" ref="H94:I94" si="20">H95</f>
        <v>0</v>
      </c>
      <c r="I94" s="58">
        <f t="shared" si="20"/>
        <v>0</v>
      </c>
    </row>
    <row r="95" spans="1:9" x14ac:dyDescent="0.3">
      <c r="A95" s="226" t="s">
        <v>830</v>
      </c>
      <c r="B95" s="96" t="s">
        <v>523</v>
      </c>
      <c r="C95" s="54" t="s">
        <v>152</v>
      </c>
      <c r="D95" s="54" t="s">
        <v>369</v>
      </c>
      <c r="E95" s="49" t="s">
        <v>827</v>
      </c>
      <c r="F95" s="49"/>
      <c r="G95" s="58">
        <f>G96</f>
        <v>1500000</v>
      </c>
      <c r="H95" s="58">
        <f t="shared" ref="H95:I95" si="21">H96</f>
        <v>0</v>
      </c>
      <c r="I95" s="58">
        <f t="shared" si="21"/>
        <v>0</v>
      </c>
    </row>
    <row r="96" spans="1:9" x14ac:dyDescent="0.3">
      <c r="A96" s="224" t="s">
        <v>215</v>
      </c>
      <c r="B96" s="96" t="s">
        <v>523</v>
      </c>
      <c r="C96" s="54" t="s">
        <v>152</v>
      </c>
      <c r="D96" s="54" t="s">
        <v>369</v>
      </c>
      <c r="E96" s="49" t="s">
        <v>827</v>
      </c>
      <c r="F96" s="49">
        <v>800</v>
      </c>
      <c r="G96" s="58">
        <v>1500000</v>
      </c>
      <c r="H96" s="58">
        <v>0</v>
      </c>
      <c r="I96" s="58">
        <v>0</v>
      </c>
    </row>
    <row r="97" spans="1:9" x14ac:dyDescent="0.3">
      <c r="A97" s="45" t="s">
        <v>241</v>
      </c>
      <c r="B97" s="94" t="s">
        <v>523</v>
      </c>
      <c r="C97" s="81" t="s">
        <v>152</v>
      </c>
      <c r="D97" s="45">
        <v>11</v>
      </c>
      <c r="E97" s="45"/>
      <c r="F97" s="45"/>
      <c r="G97" s="163">
        <f>G98</f>
        <v>2700000</v>
      </c>
      <c r="H97" s="163">
        <f t="shared" ref="H97:I100" si="22">H98</f>
        <v>200000</v>
      </c>
      <c r="I97" s="163">
        <f t="shared" si="22"/>
        <v>200000</v>
      </c>
    </row>
    <row r="98" spans="1:9" ht="24" x14ac:dyDescent="0.3">
      <c r="A98" s="49" t="s">
        <v>243</v>
      </c>
      <c r="B98" s="96" t="s">
        <v>523</v>
      </c>
      <c r="C98" s="54" t="s">
        <v>152</v>
      </c>
      <c r="D98" s="49">
        <v>11</v>
      </c>
      <c r="E98" s="49" t="s">
        <v>244</v>
      </c>
      <c r="F98" s="49"/>
      <c r="G98" s="76">
        <f>G99</f>
        <v>2700000</v>
      </c>
      <c r="H98" s="76">
        <f t="shared" si="22"/>
        <v>200000</v>
      </c>
      <c r="I98" s="76">
        <f t="shared" si="22"/>
        <v>200000</v>
      </c>
    </row>
    <row r="99" spans="1:9" x14ac:dyDescent="0.3">
      <c r="A99" s="49" t="s">
        <v>245</v>
      </c>
      <c r="B99" s="96" t="s">
        <v>523</v>
      </c>
      <c r="C99" s="54" t="s">
        <v>152</v>
      </c>
      <c r="D99" s="49">
        <v>11</v>
      </c>
      <c r="E99" s="49" t="s">
        <v>246</v>
      </c>
      <c r="F99" s="49"/>
      <c r="G99" s="76">
        <f>G100</f>
        <v>2700000</v>
      </c>
      <c r="H99" s="76">
        <f t="shared" si="22"/>
        <v>200000</v>
      </c>
      <c r="I99" s="76">
        <f t="shared" si="22"/>
        <v>200000</v>
      </c>
    </row>
    <row r="100" spans="1:9" x14ac:dyDescent="0.3">
      <c r="A100" s="84" t="s">
        <v>247</v>
      </c>
      <c r="B100" s="96" t="s">
        <v>523</v>
      </c>
      <c r="C100" s="54" t="s">
        <v>152</v>
      </c>
      <c r="D100" s="49">
        <v>11</v>
      </c>
      <c r="E100" s="49" t="s">
        <v>248</v>
      </c>
      <c r="F100" s="49"/>
      <c r="G100" s="76">
        <f>G101</f>
        <v>2700000</v>
      </c>
      <c r="H100" s="76">
        <f t="shared" si="22"/>
        <v>200000</v>
      </c>
      <c r="I100" s="76">
        <f t="shared" si="22"/>
        <v>200000</v>
      </c>
    </row>
    <row r="101" spans="1:9" x14ac:dyDescent="0.3">
      <c r="A101" s="49" t="s">
        <v>215</v>
      </c>
      <c r="B101" s="96" t="s">
        <v>523</v>
      </c>
      <c r="C101" s="54" t="s">
        <v>152</v>
      </c>
      <c r="D101" s="49">
        <v>11</v>
      </c>
      <c r="E101" s="49" t="s">
        <v>248</v>
      </c>
      <c r="F101" s="49">
        <v>800</v>
      </c>
      <c r="G101" s="76">
        <v>2700000</v>
      </c>
      <c r="H101" s="76">
        <v>200000</v>
      </c>
      <c r="I101" s="76">
        <v>200000</v>
      </c>
    </row>
    <row r="102" spans="1:9" x14ac:dyDescent="0.3">
      <c r="A102" s="45" t="s">
        <v>249</v>
      </c>
      <c r="B102" s="94" t="s">
        <v>523</v>
      </c>
      <c r="C102" s="81" t="s">
        <v>152</v>
      </c>
      <c r="D102" s="45">
        <v>13</v>
      </c>
      <c r="E102" s="45"/>
      <c r="F102" s="45"/>
      <c r="G102" s="163">
        <f>G108+G119+G143+G148+G124+G114+G103+G129+G136+G157</f>
        <v>127932235.05</v>
      </c>
      <c r="H102" s="163">
        <f t="shared" ref="H102:I102" si="23">H108+H119+H143+H148+H124+H114+H103+H129+H136+H157</f>
        <v>28273842</v>
      </c>
      <c r="I102" s="163">
        <f t="shared" si="23"/>
        <v>28857163</v>
      </c>
    </row>
    <row r="103" spans="1:9" ht="36" x14ac:dyDescent="0.3">
      <c r="A103" s="49" t="s">
        <v>728</v>
      </c>
      <c r="B103" s="96" t="s">
        <v>523</v>
      </c>
      <c r="C103" s="54" t="s">
        <v>152</v>
      </c>
      <c r="D103" s="49" t="s">
        <v>529</v>
      </c>
      <c r="E103" s="49" t="s">
        <v>252</v>
      </c>
      <c r="F103" s="49"/>
      <c r="G103" s="76">
        <f>G104</f>
        <v>226796</v>
      </c>
      <c r="H103" s="76">
        <f t="shared" ref="H103:I106" si="24">H104</f>
        <v>226796</v>
      </c>
      <c r="I103" s="76">
        <f t="shared" si="24"/>
        <v>226796</v>
      </c>
    </row>
    <row r="104" spans="1:9" ht="48" x14ac:dyDescent="0.3">
      <c r="A104" s="49" t="s">
        <v>739</v>
      </c>
      <c r="B104" s="96" t="s">
        <v>523</v>
      </c>
      <c r="C104" s="54" t="s">
        <v>152</v>
      </c>
      <c r="D104" s="49" t="s">
        <v>529</v>
      </c>
      <c r="E104" s="49" t="s">
        <v>254</v>
      </c>
      <c r="F104" s="49"/>
      <c r="G104" s="76">
        <f>G105</f>
        <v>226796</v>
      </c>
      <c r="H104" s="76">
        <f t="shared" si="24"/>
        <v>226796</v>
      </c>
      <c r="I104" s="76">
        <f t="shared" si="24"/>
        <v>226796</v>
      </c>
    </row>
    <row r="105" spans="1:9" ht="48" x14ac:dyDescent="0.3">
      <c r="A105" s="49" t="s">
        <v>255</v>
      </c>
      <c r="B105" s="96" t="s">
        <v>523</v>
      </c>
      <c r="C105" s="54" t="s">
        <v>152</v>
      </c>
      <c r="D105" s="49" t="s">
        <v>529</v>
      </c>
      <c r="E105" s="49" t="s">
        <v>256</v>
      </c>
      <c r="F105" s="49"/>
      <c r="G105" s="76">
        <f>G106</f>
        <v>226796</v>
      </c>
      <c r="H105" s="76">
        <f t="shared" si="24"/>
        <v>226796</v>
      </c>
      <c r="I105" s="76">
        <f t="shared" si="24"/>
        <v>226796</v>
      </c>
    </row>
    <row r="106" spans="1:9" ht="48" x14ac:dyDescent="0.3">
      <c r="A106" s="49" t="s">
        <v>257</v>
      </c>
      <c r="B106" s="96" t="s">
        <v>523</v>
      </c>
      <c r="C106" s="54" t="s">
        <v>152</v>
      </c>
      <c r="D106" s="49" t="s">
        <v>529</v>
      </c>
      <c r="E106" s="49" t="s">
        <v>258</v>
      </c>
      <c r="F106" s="49"/>
      <c r="G106" s="76">
        <f>G107</f>
        <v>226796</v>
      </c>
      <c r="H106" s="76">
        <f t="shared" si="24"/>
        <v>226796</v>
      </c>
      <c r="I106" s="76">
        <f t="shared" si="24"/>
        <v>226796</v>
      </c>
    </row>
    <row r="107" spans="1:9" ht="72" x14ac:dyDescent="0.3">
      <c r="A107" s="49" t="s">
        <v>160</v>
      </c>
      <c r="B107" s="96" t="s">
        <v>523</v>
      </c>
      <c r="C107" s="54" t="s">
        <v>152</v>
      </c>
      <c r="D107" s="49" t="s">
        <v>529</v>
      </c>
      <c r="E107" s="49" t="s">
        <v>258</v>
      </c>
      <c r="F107" s="49">
        <v>100</v>
      </c>
      <c r="G107" s="76">
        <v>226796</v>
      </c>
      <c r="H107" s="76">
        <v>226796</v>
      </c>
      <c r="I107" s="76">
        <v>226796</v>
      </c>
    </row>
    <row r="108" spans="1:9" ht="51.75" customHeight="1" x14ac:dyDescent="0.3">
      <c r="A108" s="52" t="s">
        <v>259</v>
      </c>
      <c r="B108" s="96" t="s">
        <v>523</v>
      </c>
      <c r="C108" s="54" t="s">
        <v>152</v>
      </c>
      <c r="D108" s="49">
        <v>13</v>
      </c>
      <c r="E108" s="54" t="s">
        <v>260</v>
      </c>
      <c r="F108" s="49"/>
      <c r="G108" s="76">
        <f>G109</f>
        <v>674000</v>
      </c>
      <c r="H108" s="76">
        <f t="shared" ref="H108:I110" si="25">H109</f>
        <v>350000</v>
      </c>
      <c r="I108" s="76">
        <f t="shared" si="25"/>
        <v>350000</v>
      </c>
    </row>
    <row r="109" spans="1:9" ht="76.5" customHeight="1" x14ac:dyDescent="0.3">
      <c r="A109" s="49" t="s">
        <v>530</v>
      </c>
      <c r="B109" s="96" t="s">
        <v>523</v>
      </c>
      <c r="C109" s="54" t="s">
        <v>152</v>
      </c>
      <c r="D109" s="49">
        <v>13</v>
      </c>
      <c r="E109" s="49" t="s">
        <v>531</v>
      </c>
      <c r="F109" s="49"/>
      <c r="G109" s="76">
        <f>G110</f>
        <v>674000</v>
      </c>
      <c r="H109" s="76">
        <f t="shared" si="25"/>
        <v>350000</v>
      </c>
      <c r="I109" s="76">
        <f t="shared" si="25"/>
        <v>350000</v>
      </c>
    </row>
    <row r="110" spans="1:9" ht="45" customHeight="1" x14ac:dyDescent="0.3">
      <c r="A110" s="49" t="s">
        <v>263</v>
      </c>
      <c r="B110" s="96" t="s">
        <v>523</v>
      </c>
      <c r="C110" s="54" t="s">
        <v>152</v>
      </c>
      <c r="D110" s="49">
        <v>13</v>
      </c>
      <c r="E110" s="49" t="s">
        <v>264</v>
      </c>
      <c r="F110" s="49"/>
      <c r="G110" s="76">
        <f>G111</f>
        <v>674000</v>
      </c>
      <c r="H110" s="76">
        <f t="shared" si="25"/>
        <v>350000</v>
      </c>
      <c r="I110" s="76">
        <f t="shared" si="25"/>
        <v>350000</v>
      </c>
    </row>
    <row r="111" spans="1:9" ht="24" x14ac:dyDescent="0.3">
      <c r="A111" s="49" t="s">
        <v>265</v>
      </c>
      <c r="B111" s="96" t="s">
        <v>523</v>
      </c>
      <c r="C111" s="54" t="s">
        <v>152</v>
      </c>
      <c r="D111" s="49">
        <v>13</v>
      </c>
      <c r="E111" s="49" t="s">
        <v>266</v>
      </c>
      <c r="F111" s="49"/>
      <c r="G111" s="76">
        <f>G112+G113</f>
        <v>674000</v>
      </c>
      <c r="H111" s="76">
        <f>H112+H113</f>
        <v>350000</v>
      </c>
      <c r="I111" s="76">
        <f>I112+I113</f>
        <v>350000</v>
      </c>
    </row>
    <row r="112" spans="1:9" ht="36" x14ac:dyDescent="0.3">
      <c r="A112" s="49" t="s">
        <v>171</v>
      </c>
      <c r="B112" s="96" t="s">
        <v>523</v>
      </c>
      <c r="C112" s="54" t="s">
        <v>152</v>
      </c>
      <c r="D112" s="49">
        <v>13</v>
      </c>
      <c r="E112" s="49" t="s">
        <v>266</v>
      </c>
      <c r="F112" s="49">
        <v>200</v>
      </c>
      <c r="G112" s="76">
        <v>600000</v>
      </c>
      <c r="H112" s="76">
        <v>300000</v>
      </c>
      <c r="I112" s="76">
        <v>300000</v>
      </c>
    </row>
    <row r="113" spans="1:9" x14ac:dyDescent="0.3">
      <c r="A113" s="49" t="s">
        <v>215</v>
      </c>
      <c r="B113" s="96" t="s">
        <v>523</v>
      </c>
      <c r="C113" s="54" t="s">
        <v>152</v>
      </c>
      <c r="D113" s="49">
        <v>13</v>
      </c>
      <c r="E113" s="49" t="s">
        <v>266</v>
      </c>
      <c r="F113" s="49">
        <v>800</v>
      </c>
      <c r="G113" s="58">
        <v>74000</v>
      </c>
      <c r="H113" s="58">
        <v>50000</v>
      </c>
      <c r="I113" s="58">
        <v>50000</v>
      </c>
    </row>
    <row r="114" spans="1:9" ht="34.200000000000003" x14ac:dyDescent="0.3">
      <c r="A114" s="45" t="s">
        <v>267</v>
      </c>
      <c r="B114" s="96" t="s">
        <v>523</v>
      </c>
      <c r="C114" s="54" t="s">
        <v>152</v>
      </c>
      <c r="D114" s="49">
        <v>13</v>
      </c>
      <c r="E114" s="54" t="s">
        <v>268</v>
      </c>
      <c r="F114" s="49"/>
      <c r="G114" s="58">
        <f>G115</f>
        <v>484800.58</v>
      </c>
      <c r="H114" s="58">
        <f t="shared" ref="H114:I117" si="26">H115</f>
        <v>163000</v>
      </c>
      <c r="I114" s="58">
        <f t="shared" si="26"/>
        <v>163000</v>
      </c>
    </row>
    <row r="115" spans="1:9" ht="57" x14ac:dyDescent="0.3">
      <c r="A115" s="45" t="s">
        <v>269</v>
      </c>
      <c r="B115" s="96" t="s">
        <v>523</v>
      </c>
      <c r="C115" s="54" t="s">
        <v>152</v>
      </c>
      <c r="D115" s="49">
        <v>13</v>
      </c>
      <c r="E115" s="49" t="s">
        <v>270</v>
      </c>
      <c r="F115" s="49"/>
      <c r="G115" s="58">
        <f>G116</f>
        <v>484800.58</v>
      </c>
      <c r="H115" s="58">
        <f t="shared" si="26"/>
        <v>163000</v>
      </c>
      <c r="I115" s="58">
        <f t="shared" si="26"/>
        <v>163000</v>
      </c>
    </row>
    <row r="116" spans="1:9" ht="36" x14ac:dyDescent="0.3">
      <c r="A116" s="49" t="s">
        <v>271</v>
      </c>
      <c r="B116" s="96" t="s">
        <v>523</v>
      </c>
      <c r="C116" s="54" t="s">
        <v>152</v>
      </c>
      <c r="D116" s="49">
        <v>13</v>
      </c>
      <c r="E116" s="49" t="s">
        <v>272</v>
      </c>
      <c r="F116" s="49"/>
      <c r="G116" s="58">
        <f>G117</f>
        <v>484800.58</v>
      </c>
      <c r="H116" s="58">
        <f t="shared" si="26"/>
        <v>163000</v>
      </c>
      <c r="I116" s="58">
        <f t="shared" si="26"/>
        <v>163000</v>
      </c>
    </row>
    <row r="117" spans="1:9" ht="24" x14ac:dyDescent="0.3">
      <c r="A117" s="49" t="s">
        <v>273</v>
      </c>
      <c r="B117" s="96" t="s">
        <v>523</v>
      </c>
      <c r="C117" s="54" t="s">
        <v>152</v>
      </c>
      <c r="D117" s="49">
        <v>13</v>
      </c>
      <c r="E117" s="49" t="s">
        <v>274</v>
      </c>
      <c r="F117" s="49"/>
      <c r="G117" s="58">
        <f>G118</f>
        <v>484800.58</v>
      </c>
      <c r="H117" s="58">
        <f t="shared" si="26"/>
        <v>163000</v>
      </c>
      <c r="I117" s="58">
        <f t="shared" si="26"/>
        <v>163000</v>
      </c>
    </row>
    <row r="118" spans="1:9" ht="36" x14ac:dyDescent="0.3">
      <c r="A118" s="49" t="s">
        <v>171</v>
      </c>
      <c r="B118" s="96" t="s">
        <v>523</v>
      </c>
      <c r="C118" s="54" t="s">
        <v>152</v>
      </c>
      <c r="D118" s="49">
        <v>13</v>
      </c>
      <c r="E118" s="49" t="s">
        <v>274</v>
      </c>
      <c r="F118" s="49">
        <v>200</v>
      </c>
      <c r="G118" s="58">
        <v>484800.58</v>
      </c>
      <c r="H118" s="58">
        <v>163000</v>
      </c>
      <c r="I118" s="58">
        <v>163000</v>
      </c>
    </row>
    <row r="119" spans="1:9" ht="60" x14ac:dyDescent="0.3">
      <c r="A119" s="49" t="s">
        <v>532</v>
      </c>
      <c r="B119" s="96" t="s">
        <v>523</v>
      </c>
      <c r="C119" s="54" t="s">
        <v>152</v>
      </c>
      <c r="D119" s="49">
        <v>13</v>
      </c>
      <c r="E119" s="49" t="s">
        <v>276</v>
      </c>
      <c r="F119" s="49"/>
      <c r="G119" s="76">
        <f>G120</f>
        <v>800000</v>
      </c>
      <c r="H119" s="76">
        <f t="shared" ref="H119:I122" si="27">H120</f>
        <v>400000</v>
      </c>
      <c r="I119" s="76">
        <f t="shared" si="27"/>
        <v>400000</v>
      </c>
    </row>
    <row r="120" spans="1:9" ht="36" x14ac:dyDescent="0.3">
      <c r="A120" s="49" t="s">
        <v>740</v>
      </c>
      <c r="B120" s="96" t="s">
        <v>523</v>
      </c>
      <c r="C120" s="54" t="s">
        <v>152</v>
      </c>
      <c r="D120" s="49">
        <v>13</v>
      </c>
      <c r="E120" s="49" t="s">
        <v>277</v>
      </c>
      <c r="F120" s="49"/>
      <c r="G120" s="76">
        <f>G121</f>
        <v>800000</v>
      </c>
      <c r="H120" s="76">
        <f t="shared" si="27"/>
        <v>400000</v>
      </c>
      <c r="I120" s="76">
        <f t="shared" si="27"/>
        <v>400000</v>
      </c>
    </row>
    <row r="121" spans="1:9" ht="36" x14ac:dyDescent="0.3">
      <c r="A121" s="49" t="s">
        <v>278</v>
      </c>
      <c r="B121" s="96" t="s">
        <v>523</v>
      </c>
      <c r="C121" s="54" t="s">
        <v>152</v>
      </c>
      <c r="D121" s="49">
        <v>13</v>
      </c>
      <c r="E121" s="49" t="s">
        <v>279</v>
      </c>
      <c r="F121" s="49"/>
      <c r="G121" s="76">
        <f>G122</f>
        <v>800000</v>
      </c>
      <c r="H121" s="76">
        <f t="shared" si="27"/>
        <v>400000</v>
      </c>
      <c r="I121" s="76">
        <f t="shared" si="27"/>
        <v>400000</v>
      </c>
    </row>
    <row r="122" spans="1:9" ht="36" x14ac:dyDescent="0.3">
      <c r="A122" s="49" t="s">
        <v>280</v>
      </c>
      <c r="B122" s="96" t="s">
        <v>523</v>
      </c>
      <c r="C122" s="54" t="s">
        <v>152</v>
      </c>
      <c r="D122" s="49">
        <v>13</v>
      </c>
      <c r="E122" s="49" t="s">
        <v>281</v>
      </c>
      <c r="F122" s="49"/>
      <c r="G122" s="76">
        <f>G123</f>
        <v>800000</v>
      </c>
      <c r="H122" s="76">
        <f t="shared" si="27"/>
        <v>400000</v>
      </c>
      <c r="I122" s="76">
        <f t="shared" si="27"/>
        <v>400000</v>
      </c>
    </row>
    <row r="123" spans="1:9" ht="36" x14ac:dyDescent="0.3">
      <c r="A123" s="49" t="s">
        <v>171</v>
      </c>
      <c r="B123" s="96" t="s">
        <v>523</v>
      </c>
      <c r="C123" s="54" t="s">
        <v>152</v>
      </c>
      <c r="D123" s="49">
        <v>13</v>
      </c>
      <c r="E123" s="49" t="s">
        <v>281</v>
      </c>
      <c r="F123" s="49">
        <v>200</v>
      </c>
      <c r="G123" s="71">
        <v>800000</v>
      </c>
      <c r="H123" s="71">
        <v>400000</v>
      </c>
      <c r="I123" s="71">
        <v>400000</v>
      </c>
    </row>
    <row r="124" spans="1:9" ht="36" x14ac:dyDescent="0.3">
      <c r="A124" s="49" t="s">
        <v>194</v>
      </c>
      <c r="B124" s="96" t="s">
        <v>523</v>
      </c>
      <c r="C124" s="54" t="s">
        <v>152</v>
      </c>
      <c r="D124" s="49">
        <v>13</v>
      </c>
      <c r="E124" s="49" t="s">
        <v>195</v>
      </c>
      <c r="F124" s="49"/>
      <c r="G124" s="76">
        <f>G125</f>
        <v>60000</v>
      </c>
      <c r="H124" s="76">
        <f t="shared" ref="H124:I127" si="28">H125</f>
        <v>60000</v>
      </c>
      <c r="I124" s="76">
        <f t="shared" si="28"/>
        <v>60000</v>
      </c>
    </row>
    <row r="125" spans="1:9" ht="60" x14ac:dyDescent="0.3">
      <c r="A125" s="52" t="s">
        <v>741</v>
      </c>
      <c r="B125" s="96" t="s">
        <v>523</v>
      </c>
      <c r="C125" s="54" t="s">
        <v>152</v>
      </c>
      <c r="D125" s="49">
        <v>13</v>
      </c>
      <c r="E125" s="49" t="s">
        <v>282</v>
      </c>
      <c r="F125" s="49"/>
      <c r="G125" s="76">
        <f>G126</f>
        <v>60000</v>
      </c>
      <c r="H125" s="76">
        <f t="shared" si="28"/>
        <v>60000</v>
      </c>
      <c r="I125" s="76">
        <f t="shared" si="28"/>
        <v>60000</v>
      </c>
    </row>
    <row r="126" spans="1:9" ht="36" x14ac:dyDescent="0.3">
      <c r="A126" s="49" t="s">
        <v>283</v>
      </c>
      <c r="B126" s="96" t="s">
        <v>523</v>
      </c>
      <c r="C126" s="54" t="s">
        <v>152</v>
      </c>
      <c r="D126" s="49">
        <v>13</v>
      </c>
      <c r="E126" s="49" t="s">
        <v>284</v>
      </c>
      <c r="F126" s="49"/>
      <c r="G126" s="76">
        <f>G127</f>
        <v>60000</v>
      </c>
      <c r="H126" s="76">
        <f t="shared" si="28"/>
        <v>60000</v>
      </c>
      <c r="I126" s="76">
        <f t="shared" si="28"/>
        <v>60000</v>
      </c>
    </row>
    <row r="127" spans="1:9" ht="24" x14ac:dyDescent="0.3">
      <c r="A127" s="49" t="s">
        <v>285</v>
      </c>
      <c r="B127" s="96" t="s">
        <v>523</v>
      </c>
      <c r="C127" s="54" t="s">
        <v>152</v>
      </c>
      <c r="D127" s="49">
        <v>13</v>
      </c>
      <c r="E127" s="49" t="s">
        <v>533</v>
      </c>
      <c r="F127" s="49"/>
      <c r="G127" s="76">
        <f>G128</f>
        <v>60000</v>
      </c>
      <c r="H127" s="76">
        <f t="shared" si="28"/>
        <v>60000</v>
      </c>
      <c r="I127" s="76">
        <f t="shared" si="28"/>
        <v>60000</v>
      </c>
    </row>
    <row r="128" spans="1:9" ht="24" x14ac:dyDescent="0.3">
      <c r="A128" s="100" t="s">
        <v>286</v>
      </c>
      <c r="B128" s="96" t="s">
        <v>523</v>
      </c>
      <c r="C128" s="54" t="s">
        <v>152</v>
      </c>
      <c r="D128" s="49">
        <v>13</v>
      </c>
      <c r="E128" s="49" t="s">
        <v>533</v>
      </c>
      <c r="F128" s="49">
        <v>300</v>
      </c>
      <c r="G128" s="76">
        <v>60000</v>
      </c>
      <c r="H128" s="76">
        <v>60000</v>
      </c>
      <c r="I128" s="76">
        <v>60000</v>
      </c>
    </row>
    <row r="129" spans="1:9" ht="48" x14ac:dyDescent="0.3">
      <c r="A129" s="100" t="s">
        <v>686</v>
      </c>
      <c r="B129" s="96" t="s">
        <v>523</v>
      </c>
      <c r="C129" s="54" t="s">
        <v>152</v>
      </c>
      <c r="D129" s="49" t="s">
        <v>529</v>
      </c>
      <c r="E129" s="49" t="s">
        <v>682</v>
      </c>
      <c r="F129" s="49"/>
      <c r="G129" s="76">
        <f>G130</f>
        <v>16256000</v>
      </c>
      <c r="H129" s="76">
        <f t="shared" ref="H129:I131" si="29">H130</f>
        <v>15748000</v>
      </c>
      <c r="I129" s="76">
        <f t="shared" si="29"/>
        <v>15815000</v>
      </c>
    </row>
    <row r="130" spans="1:9" ht="60" x14ac:dyDescent="0.3">
      <c r="A130" s="100" t="s">
        <v>742</v>
      </c>
      <c r="B130" s="96" t="s">
        <v>523</v>
      </c>
      <c r="C130" s="54" t="s">
        <v>152</v>
      </c>
      <c r="D130" s="49" t="s">
        <v>529</v>
      </c>
      <c r="E130" s="49" t="s">
        <v>683</v>
      </c>
      <c r="F130" s="49"/>
      <c r="G130" s="76">
        <f>G131</f>
        <v>16256000</v>
      </c>
      <c r="H130" s="76">
        <f t="shared" si="29"/>
        <v>15748000</v>
      </c>
      <c r="I130" s="76">
        <f t="shared" si="29"/>
        <v>15815000</v>
      </c>
    </row>
    <row r="131" spans="1:9" ht="60" x14ac:dyDescent="0.3">
      <c r="A131" s="100" t="s">
        <v>687</v>
      </c>
      <c r="B131" s="96" t="s">
        <v>523</v>
      </c>
      <c r="C131" s="54" t="s">
        <v>152</v>
      </c>
      <c r="D131" s="49" t="s">
        <v>529</v>
      </c>
      <c r="E131" s="49" t="s">
        <v>684</v>
      </c>
      <c r="F131" s="49"/>
      <c r="G131" s="76">
        <f>G132</f>
        <v>16256000</v>
      </c>
      <c r="H131" s="76">
        <f t="shared" si="29"/>
        <v>15748000</v>
      </c>
      <c r="I131" s="76">
        <f t="shared" si="29"/>
        <v>15815000</v>
      </c>
    </row>
    <row r="132" spans="1:9" ht="36" x14ac:dyDescent="0.3">
      <c r="A132" s="100" t="s">
        <v>289</v>
      </c>
      <c r="B132" s="96" t="s">
        <v>523</v>
      </c>
      <c r="C132" s="54" t="s">
        <v>152</v>
      </c>
      <c r="D132" s="49" t="s">
        <v>529</v>
      </c>
      <c r="E132" s="49" t="s">
        <v>685</v>
      </c>
      <c r="F132" s="49"/>
      <c r="G132" s="76">
        <f>G133+G134+G135</f>
        <v>16256000</v>
      </c>
      <c r="H132" s="76">
        <f>H133+H134+H135</f>
        <v>15748000</v>
      </c>
      <c r="I132" s="76">
        <f>I133+I134+I135</f>
        <v>15815000</v>
      </c>
    </row>
    <row r="133" spans="1:9" ht="72" x14ac:dyDescent="0.3">
      <c r="A133" s="100" t="s">
        <v>160</v>
      </c>
      <c r="B133" s="96" t="s">
        <v>523</v>
      </c>
      <c r="C133" s="54" t="s">
        <v>152</v>
      </c>
      <c r="D133" s="49" t="s">
        <v>529</v>
      </c>
      <c r="E133" s="49" t="s">
        <v>685</v>
      </c>
      <c r="F133" s="49">
        <v>100</v>
      </c>
      <c r="G133" s="76">
        <v>15148000</v>
      </c>
      <c r="H133" s="76">
        <v>15148000</v>
      </c>
      <c r="I133" s="76">
        <v>15148000</v>
      </c>
    </row>
    <row r="134" spans="1:9" ht="36" x14ac:dyDescent="0.3">
      <c r="A134" s="100" t="s">
        <v>171</v>
      </c>
      <c r="B134" s="96" t="s">
        <v>523</v>
      </c>
      <c r="C134" s="54" t="s">
        <v>152</v>
      </c>
      <c r="D134" s="49" t="s">
        <v>529</v>
      </c>
      <c r="E134" s="49" t="s">
        <v>685</v>
      </c>
      <c r="F134" s="49">
        <v>200</v>
      </c>
      <c r="G134" s="76">
        <v>941000</v>
      </c>
      <c r="H134" s="76">
        <v>500000</v>
      </c>
      <c r="I134" s="76">
        <v>500000</v>
      </c>
    </row>
    <row r="135" spans="1:9" x14ac:dyDescent="0.3">
      <c r="A135" s="100" t="s">
        <v>215</v>
      </c>
      <c r="B135" s="96" t="s">
        <v>523</v>
      </c>
      <c r="C135" s="54" t="s">
        <v>152</v>
      </c>
      <c r="D135" s="49" t="s">
        <v>529</v>
      </c>
      <c r="E135" s="49" t="s">
        <v>685</v>
      </c>
      <c r="F135" s="49">
        <v>800</v>
      </c>
      <c r="G135" s="76">
        <v>167000</v>
      </c>
      <c r="H135" s="76">
        <v>100000</v>
      </c>
      <c r="I135" s="76">
        <v>167000</v>
      </c>
    </row>
    <row r="136" spans="1:9" ht="48" x14ac:dyDescent="0.3">
      <c r="A136" s="100" t="s">
        <v>692</v>
      </c>
      <c r="B136" s="96" t="s">
        <v>523</v>
      </c>
      <c r="C136" s="54" t="s">
        <v>152</v>
      </c>
      <c r="D136" s="49" t="s">
        <v>529</v>
      </c>
      <c r="E136" s="49" t="s">
        <v>688</v>
      </c>
      <c r="F136" s="49"/>
      <c r="G136" s="76">
        <f>G137</f>
        <v>19534000</v>
      </c>
      <c r="H136" s="76">
        <f t="shared" ref="H136:I136" si="30">H137</f>
        <v>9326512</v>
      </c>
      <c r="I136" s="76">
        <f t="shared" si="30"/>
        <v>9666369</v>
      </c>
    </row>
    <row r="137" spans="1:9" ht="72" x14ac:dyDescent="0.3">
      <c r="A137" s="100" t="s">
        <v>743</v>
      </c>
      <c r="B137" s="96" t="s">
        <v>523</v>
      </c>
      <c r="C137" s="54" t="s">
        <v>152</v>
      </c>
      <c r="D137" s="49" t="s">
        <v>529</v>
      </c>
      <c r="E137" s="49" t="s">
        <v>689</v>
      </c>
      <c r="F137" s="49"/>
      <c r="G137" s="76">
        <f>G138</f>
        <v>19534000</v>
      </c>
      <c r="H137" s="76">
        <f t="shared" ref="H137:I137" si="31">H138</f>
        <v>9326512</v>
      </c>
      <c r="I137" s="76">
        <f t="shared" si="31"/>
        <v>9666369</v>
      </c>
    </row>
    <row r="138" spans="1:9" ht="48" x14ac:dyDescent="0.3">
      <c r="A138" s="100" t="s">
        <v>706</v>
      </c>
      <c r="B138" s="96" t="s">
        <v>523</v>
      </c>
      <c r="C138" s="54" t="s">
        <v>152</v>
      </c>
      <c r="D138" s="49" t="s">
        <v>529</v>
      </c>
      <c r="E138" s="49" t="s">
        <v>691</v>
      </c>
      <c r="F138" s="49"/>
      <c r="G138" s="76">
        <f>G139</f>
        <v>19534000</v>
      </c>
      <c r="H138" s="76">
        <f t="shared" ref="H138:I138" si="32">H139</f>
        <v>9326512</v>
      </c>
      <c r="I138" s="76">
        <f t="shared" si="32"/>
        <v>9666369</v>
      </c>
    </row>
    <row r="139" spans="1:9" ht="36" x14ac:dyDescent="0.3">
      <c r="A139" s="100" t="s">
        <v>289</v>
      </c>
      <c r="B139" s="96" t="s">
        <v>523</v>
      </c>
      <c r="C139" s="54" t="s">
        <v>152</v>
      </c>
      <c r="D139" s="49" t="s">
        <v>529</v>
      </c>
      <c r="E139" s="49" t="s">
        <v>690</v>
      </c>
      <c r="F139" s="49"/>
      <c r="G139" s="76">
        <f>G140+G141+G142</f>
        <v>19534000</v>
      </c>
      <c r="H139" s="76">
        <f t="shared" ref="H139:I139" si="33">H140+H141+H142</f>
        <v>9326512</v>
      </c>
      <c r="I139" s="76">
        <f t="shared" si="33"/>
        <v>9666369</v>
      </c>
    </row>
    <row r="140" spans="1:9" ht="72" x14ac:dyDescent="0.3">
      <c r="A140" s="100" t="s">
        <v>160</v>
      </c>
      <c r="B140" s="96" t="s">
        <v>523</v>
      </c>
      <c r="C140" s="54" t="s">
        <v>152</v>
      </c>
      <c r="D140" s="49" t="s">
        <v>529</v>
      </c>
      <c r="E140" s="49" t="s">
        <v>690</v>
      </c>
      <c r="F140" s="49">
        <v>100</v>
      </c>
      <c r="G140" s="76">
        <v>5561000</v>
      </c>
      <c r="H140" s="76">
        <v>5561000</v>
      </c>
      <c r="I140" s="76">
        <v>5561000</v>
      </c>
    </row>
    <row r="141" spans="1:9" ht="36" x14ac:dyDescent="0.3">
      <c r="A141" s="100" t="s">
        <v>171</v>
      </c>
      <c r="B141" s="96" t="s">
        <v>523</v>
      </c>
      <c r="C141" s="54" t="s">
        <v>152</v>
      </c>
      <c r="D141" s="49" t="s">
        <v>529</v>
      </c>
      <c r="E141" s="49" t="s">
        <v>690</v>
      </c>
      <c r="F141" s="49">
        <v>200</v>
      </c>
      <c r="G141" s="76">
        <v>13887000</v>
      </c>
      <c r="H141" s="76">
        <v>3715512</v>
      </c>
      <c r="I141" s="76">
        <v>4029369</v>
      </c>
    </row>
    <row r="142" spans="1:9" x14ac:dyDescent="0.3">
      <c r="A142" s="100" t="s">
        <v>215</v>
      </c>
      <c r="B142" s="96" t="s">
        <v>523</v>
      </c>
      <c r="C142" s="54" t="s">
        <v>152</v>
      </c>
      <c r="D142" s="49" t="s">
        <v>529</v>
      </c>
      <c r="E142" s="49" t="s">
        <v>690</v>
      </c>
      <c r="F142" s="49">
        <v>800</v>
      </c>
      <c r="G142" s="76">
        <v>86000</v>
      </c>
      <c r="H142" s="76">
        <v>50000</v>
      </c>
      <c r="I142" s="76">
        <v>76000</v>
      </c>
    </row>
    <row r="143" spans="1:9" ht="36" x14ac:dyDescent="0.3">
      <c r="A143" s="67" t="s">
        <v>290</v>
      </c>
      <c r="B143" s="96" t="s">
        <v>523</v>
      </c>
      <c r="C143" s="101" t="s">
        <v>152</v>
      </c>
      <c r="D143" s="67">
        <v>13</v>
      </c>
      <c r="E143" s="67" t="s">
        <v>291</v>
      </c>
      <c r="F143" s="101"/>
      <c r="G143" s="76">
        <f>G144</f>
        <v>87612907.469999999</v>
      </c>
      <c r="H143" s="76">
        <f t="shared" ref="H143:I143" si="34">H144</f>
        <v>100000</v>
      </c>
      <c r="I143" s="76">
        <f t="shared" si="34"/>
        <v>100000</v>
      </c>
    </row>
    <row r="144" spans="1:9" ht="24" x14ac:dyDescent="0.3">
      <c r="A144" s="67" t="s">
        <v>292</v>
      </c>
      <c r="B144" s="96" t="s">
        <v>523</v>
      </c>
      <c r="C144" s="101" t="s">
        <v>152</v>
      </c>
      <c r="D144" s="67">
        <v>13</v>
      </c>
      <c r="E144" s="67" t="s">
        <v>293</v>
      </c>
      <c r="F144" s="101"/>
      <c r="G144" s="76">
        <f t="shared" ref="G144:I144" si="35">G145</f>
        <v>87612907.469999999</v>
      </c>
      <c r="H144" s="76">
        <f t="shared" si="35"/>
        <v>100000</v>
      </c>
      <c r="I144" s="76">
        <f t="shared" si="35"/>
        <v>100000</v>
      </c>
    </row>
    <row r="145" spans="1:9" ht="24" x14ac:dyDescent="0.3">
      <c r="A145" s="67" t="s">
        <v>294</v>
      </c>
      <c r="B145" s="96" t="s">
        <v>523</v>
      </c>
      <c r="C145" s="101" t="s">
        <v>152</v>
      </c>
      <c r="D145" s="67">
        <v>13</v>
      </c>
      <c r="E145" s="67" t="s">
        <v>295</v>
      </c>
      <c r="F145" s="101"/>
      <c r="G145" s="76">
        <f>G146+G147</f>
        <v>87612907.469999999</v>
      </c>
      <c r="H145" s="76">
        <f>H146+H147</f>
        <v>100000</v>
      </c>
      <c r="I145" s="76">
        <f>I146+I147</f>
        <v>100000</v>
      </c>
    </row>
    <row r="146" spans="1:9" ht="36" x14ac:dyDescent="0.3">
      <c r="A146" s="49" t="s">
        <v>171</v>
      </c>
      <c r="B146" s="96" t="s">
        <v>523</v>
      </c>
      <c r="C146" s="101" t="s">
        <v>152</v>
      </c>
      <c r="D146" s="67">
        <v>13</v>
      </c>
      <c r="E146" s="67" t="s">
        <v>295</v>
      </c>
      <c r="F146" s="101" t="s">
        <v>296</v>
      </c>
      <c r="G146" s="71">
        <v>783000</v>
      </c>
      <c r="H146" s="71">
        <v>100000</v>
      </c>
      <c r="I146" s="71">
        <v>100000</v>
      </c>
    </row>
    <row r="147" spans="1:9" x14ac:dyDescent="0.3">
      <c r="A147" s="49" t="s">
        <v>215</v>
      </c>
      <c r="B147" s="96" t="s">
        <v>523</v>
      </c>
      <c r="C147" s="101" t="s">
        <v>152</v>
      </c>
      <c r="D147" s="67">
        <v>13</v>
      </c>
      <c r="E147" s="67" t="s">
        <v>295</v>
      </c>
      <c r="F147" s="101" t="s">
        <v>297</v>
      </c>
      <c r="G147" s="68">
        <v>86829907.469999999</v>
      </c>
      <c r="H147" s="68">
        <v>0</v>
      </c>
      <c r="I147" s="68">
        <v>0</v>
      </c>
    </row>
    <row r="148" spans="1:9" ht="24" x14ac:dyDescent="0.3">
      <c r="A148" s="49" t="s">
        <v>219</v>
      </c>
      <c r="B148" s="96" t="s">
        <v>523</v>
      </c>
      <c r="C148" s="54" t="s">
        <v>152</v>
      </c>
      <c r="D148" s="49">
        <v>13</v>
      </c>
      <c r="E148" s="53" t="s">
        <v>220</v>
      </c>
      <c r="F148" s="49"/>
      <c r="G148" s="76">
        <f>G149</f>
        <v>1983731</v>
      </c>
      <c r="H148" s="76">
        <f>H149</f>
        <v>1899534</v>
      </c>
      <c r="I148" s="76">
        <f>I149</f>
        <v>2075998</v>
      </c>
    </row>
    <row r="149" spans="1:9" ht="24" x14ac:dyDescent="0.3">
      <c r="A149" s="49" t="s">
        <v>298</v>
      </c>
      <c r="B149" s="96" t="s">
        <v>523</v>
      </c>
      <c r="C149" s="54" t="s">
        <v>152</v>
      </c>
      <c r="D149" s="49">
        <v>13</v>
      </c>
      <c r="E149" s="49" t="s">
        <v>299</v>
      </c>
      <c r="F149" s="49"/>
      <c r="G149" s="76">
        <f>G150+G152+G154</f>
        <v>1983731</v>
      </c>
      <c r="H149" s="76">
        <f t="shared" ref="H149:I149" si="36">H150+H152+H154</f>
        <v>1899534</v>
      </c>
      <c r="I149" s="76">
        <f t="shared" si="36"/>
        <v>2075998</v>
      </c>
    </row>
    <row r="150" spans="1:9" ht="24" x14ac:dyDescent="0.3">
      <c r="A150" s="49" t="s">
        <v>294</v>
      </c>
      <c r="B150" s="96" t="s">
        <v>523</v>
      </c>
      <c r="C150" s="54" t="s">
        <v>152</v>
      </c>
      <c r="D150" s="49">
        <v>13</v>
      </c>
      <c r="E150" s="49" t="s">
        <v>300</v>
      </c>
      <c r="F150" s="49"/>
      <c r="G150" s="76">
        <f>G151</f>
        <v>280000</v>
      </c>
      <c r="H150" s="76">
        <f t="shared" ref="H150:I150" si="37">H151</f>
        <v>150000</v>
      </c>
      <c r="I150" s="76">
        <f t="shared" si="37"/>
        <v>280000</v>
      </c>
    </row>
    <row r="151" spans="1:9" x14ac:dyDescent="0.3">
      <c r="A151" s="49" t="s">
        <v>215</v>
      </c>
      <c r="B151" s="96" t="s">
        <v>523</v>
      </c>
      <c r="C151" s="54" t="s">
        <v>152</v>
      </c>
      <c r="D151" s="49">
        <v>13</v>
      </c>
      <c r="E151" s="49" t="s">
        <v>300</v>
      </c>
      <c r="F151" s="49">
        <v>800</v>
      </c>
      <c r="G151" s="58">
        <v>280000</v>
      </c>
      <c r="H151" s="58">
        <v>150000</v>
      </c>
      <c r="I151" s="58">
        <v>280000</v>
      </c>
    </row>
    <row r="152" spans="1:9" ht="24" x14ac:dyDescent="0.3">
      <c r="A152" s="49" t="s">
        <v>301</v>
      </c>
      <c r="B152" s="96" t="s">
        <v>523</v>
      </c>
      <c r="C152" s="54" t="s">
        <v>152</v>
      </c>
      <c r="D152" s="49">
        <v>13</v>
      </c>
      <c r="E152" s="49" t="s">
        <v>302</v>
      </c>
      <c r="F152" s="49"/>
      <c r="G152" s="76">
        <f>G153</f>
        <v>10000</v>
      </c>
      <c r="H152" s="76">
        <f>H153</f>
        <v>0</v>
      </c>
      <c r="I152" s="76">
        <f>I153</f>
        <v>0</v>
      </c>
    </row>
    <row r="153" spans="1:9" ht="36" x14ac:dyDescent="0.3">
      <c r="A153" s="49" t="s">
        <v>171</v>
      </c>
      <c r="B153" s="96" t="s">
        <v>523</v>
      </c>
      <c r="C153" s="54" t="s">
        <v>152</v>
      </c>
      <c r="D153" s="49">
        <v>13</v>
      </c>
      <c r="E153" s="49" t="s">
        <v>302</v>
      </c>
      <c r="F153" s="49">
        <v>200</v>
      </c>
      <c r="G153" s="58">
        <v>10000</v>
      </c>
      <c r="H153" s="58">
        <v>0</v>
      </c>
      <c r="I153" s="58">
        <v>0</v>
      </c>
    </row>
    <row r="154" spans="1:9" ht="36" x14ac:dyDescent="0.3">
      <c r="A154" s="52" t="s">
        <v>799</v>
      </c>
      <c r="B154" s="96" t="s">
        <v>523</v>
      </c>
      <c r="C154" s="50" t="s">
        <v>152</v>
      </c>
      <c r="D154" s="61">
        <v>13</v>
      </c>
      <c r="E154" s="49" t="s">
        <v>800</v>
      </c>
      <c r="F154" s="49"/>
      <c r="G154" s="76">
        <f>G155+G156</f>
        <v>1693731</v>
      </c>
      <c r="H154" s="76">
        <f t="shared" ref="H154:I154" si="38">H155+H156</f>
        <v>1749534</v>
      </c>
      <c r="I154" s="76">
        <f t="shared" si="38"/>
        <v>1795998</v>
      </c>
    </row>
    <row r="155" spans="1:9" ht="72" x14ac:dyDescent="0.3">
      <c r="A155" s="49" t="s">
        <v>160</v>
      </c>
      <c r="B155" s="96" t="s">
        <v>523</v>
      </c>
      <c r="C155" s="50" t="s">
        <v>152</v>
      </c>
      <c r="D155" s="61">
        <v>13</v>
      </c>
      <c r="E155" s="49" t="s">
        <v>800</v>
      </c>
      <c r="F155" s="49">
        <v>100</v>
      </c>
      <c r="G155" s="71">
        <v>1100000</v>
      </c>
      <c r="H155" s="71">
        <v>1100000</v>
      </c>
      <c r="I155" s="71">
        <v>1100000</v>
      </c>
    </row>
    <row r="156" spans="1:9" ht="36" x14ac:dyDescent="0.3">
      <c r="A156" s="49" t="s">
        <v>171</v>
      </c>
      <c r="B156" s="96" t="s">
        <v>523</v>
      </c>
      <c r="C156" s="50" t="s">
        <v>152</v>
      </c>
      <c r="D156" s="61">
        <v>13</v>
      </c>
      <c r="E156" s="49" t="s">
        <v>800</v>
      </c>
      <c r="F156" s="49">
        <v>200</v>
      </c>
      <c r="G156" s="76">
        <v>593731</v>
      </c>
      <c r="H156" s="76">
        <v>649534</v>
      </c>
      <c r="I156" s="76">
        <v>695998</v>
      </c>
    </row>
    <row r="157" spans="1:9" ht="24" x14ac:dyDescent="0.3">
      <c r="A157" s="49" t="s">
        <v>243</v>
      </c>
      <c r="B157" s="96" t="s">
        <v>523</v>
      </c>
      <c r="C157" s="50" t="s">
        <v>152</v>
      </c>
      <c r="D157" s="61">
        <v>13</v>
      </c>
      <c r="E157" s="49" t="s">
        <v>244</v>
      </c>
      <c r="F157" s="49"/>
      <c r="G157" s="76">
        <f>G158</f>
        <v>300000</v>
      </c>
      <c r="H157" s="76">
        <f t="shared" ref="H157:I157" si="39">H158</f>
        <v>0</v>
      </c>
      <c r="I157" s="76">
        <f t="shared" si="39"/>
        <v>0</v>
      </c>
    </row>
    <row r="158" spans="1:9" x14ac:dyDescent="0.3">
      <c r="A158" s="49" t="s">
        <v>245</v>
      </c>
      <c r="B158" s="96" t="s">
        <v>523</v>
      </c>
      <c r="C158" s="50" t="s">
        <v>152</v>
      </c>
      <c r="D158" s="61">
        <v>13</v>
      </c>
      <c r="E158" s="49" t="s">
        <v>246</v>
      </c>
      <c r="F158" s="49"/>
      <c r="G158" s="76">
        <f>G159</f>
        <v>300000</v>
      </c>
      <c r="H158" s="76">
        <f t="shared" ref="H158:I158" si="40">H159</f>
        <v>0</v>
      </c>
      <c r="I158" s="76">
        <f t="shared" si="40"/>
        <v>0</v>
      </c>
    </row>
    <row r="159" spans="1:9" x14ac:dyDescent="0.3">
      <c r="A159" s="49" t="s">
        <v>247</v>
      </c>
      <c r="B159" s="96" t="s">
        <v>523</v>
      </c>
      <c r="C159" s="50" t="s">
        <v>152</v>
      </c>
      <c r="D159" s="61">
        <v>13</v>
      </c>
      <c r="E159" s="49" t="s">
        <v>248</v>
      </c>
      <c r="F159" s="49"/>
      <c r="G159" s="76">
        <f>G160</f>
        <v>300000</v>
      </c>
      <c r="H159" s="76">
        <f t="shared" ref="H159:I159" si="41">H160</f>
        <v>0</v>
      </c>
      <c r="I159" s="76">
        <f t="shared" si="41"/>
        <v>0</v>
      </c>
    </row>
    <row r="160" spans="1:9" ht="24" x14ac:dyDescent="0.3">
      <c r="A160" s="49" t="s">
        <v>286</v>
      </c>
      <c r="B160" s="96" t="s">
        <v>523</v>
      </c>
      <c r="C160" s="50" t="s">
        <v>152</v>
      </c>
      <c r="D160" s="61">
        <v>13</v>
      </c>
      <c r="E160" s="49" t="s">
        <v>248</v>
      </c>
      <c r="F160" s="49">
        <v>300</v>
      </c>
      <c r="G160" s="76">
        <v>300000</v>
      </c>
      <c r="H160" s="76">
        <v>0</v>
      </c>
      <c r="I160" s="76">
        <v>0</v>
      </c>
    </row>
    <row r="161" spans="1:9" ht="22.8" x14ac:dyDescent="0.3">
      <c r="A161" s="45" t="s">
        <v>303</v>
      </c>
      <c r="B161" s="94" t="s">
        <v>523</v>
      </c>
      <c r="C161" s="81" t="s">
        <v>162</v>
      </c>
      <c r="D161" s="81" t="s">
        <v>304</v>
      </c>
      <c r="E161" s="45"/>
      <c r="F161" s="45"/>
      <c r="G161" s="163">
        <f>G162+G181</f>
        <v>11962000</v>
      </c>
      <c r="H161" s="163">
        <f>H162+H182</f>
        <v>4047000</v>
      </c>
      <c r="I161" s="163">
        <f>I162+I182</f>
        <v>4047000</v>
      </c>
    </row>
    <row r="162" spans="1:9" ht="45.6" x14ac:dyDescent="0.3">
      <c r="A162" s="102" t="s">
        <v>305</v>
      </c>
      <c r="B162" s="94" t="s">
        <v>523</v>
      </c>
      <c r="C162" s="81" t="s">
        <v>162</v>
      </c>
      <c r="D162" s="81" t="s">
        <v>306</v>
      </c>
      <c r="E162" s="45"/>
      <c r="F162" s="45"/>
      <c r="G162" s="163">
        <f>G163</f>
        <v>11892000</v>
      </c>
      <c r="H162" s="163">
        <f>H163</f>
        <v>3997000</v>
      </c>
      <c r="I162" s="163">
        <f>I163</f>
        <v>3997000</v>
      </c>
    </row>
    <row r="163" spans="1:9" ht="72" x14ac:dyDescent="0.3">
      <c r="A163" s="49" t="s">
        <v>307</v>
      </c>
      <c r="B163" s="96" t="s">
        <v>523</v>
      </c>
      <c r="C163" s="54" t="s">
        <v>162</v>
      </c>
      <c r="D163" s="54" t="s">
        <v>306</v>
      </c>
      <c r="E163" s="49" t="s">
        <v>308</v>
      </c>
      <c r="F163" s="49"/>
      <c r="G163" s="76">
        <f>G164+G171</f>
        <v>11892000</v>
      </c>
      <c r="H163" s="76">
        <f t="shared" ref="H163:I163" si="42">H164+H171</f>
        <v>3997000</v>
      </c>
      <c r="I163" s="76">
        <f t="shared" si="42"/>
        <v>3997000</v>
      </c>
    </row>
    <row r="164" spans="1:9" ht="132" x14ac:dyDescent="0.3">
      <c r="A164" s="49" t="s">
        <v>309</v>
      </c>
      <c r="B164" s="96" t="s">
        <v>523</v>
      </c>
      <c r="C164" s="54" t="s">
        <v>162</v>
      </c>
      <c r="D164" s="54" t="s">
        <v>306</v>
      </c>
      <c r="E164" s="49" t="s">
        <v>310</v>
      </c>
      <c r="F164" s="49"/>
      <c r="G164" s="76">
        <f>G168+G165</f>
        <v>11200000</v>
      </c>
      <c r="H164" s="76">
        <f t="shared" ref="H164:I164" si="43">H168+H165</f>
        <v>3727000</v>
      </c>
      <c r="I164" s="76">
        <f t="shared" si="43"/>
        <v>3727000</v>
      </c>
    </row>
    <row r="165" spans="1:9" ht="48" x14ac:dyDescent="0.3">
      <c r="A165" s="49" t="s">
        <v>311</v>
      </c>
      <c r="B165" s="96" t="s">
        <v>523</v>
      </c>
      <c r="C165" s="54" t="s">
        <v>162</v>
      </c>
      <c r="D165" s="54" t="s">
        <v>306</v>
      </c>
      <c r="E165" s="49" t="s">
        <v>312</v>
      </c>
      <c r="F165" s="49"/>
      <c r="G165" s="76">
        <f t="shared" ref="G165:I166" si="44">G166</f>
        <v>7973000</v>
      </c>
      <c r="H165" s="76">
        <f t="shared" si="44"/>
        <v>500000</v>
      </c>
      <c r="I165" s="76">
        <f t="shared" si="44"/>
        <v>500000</v>
      </c>
    </row>
    <row r="166" spans="1:9" ht="48" x14ac:dyDescent="0.3">
      <c r="A166" s="49" t="s">
        <v>313</v>
      </c>
      <c r="B166" s="96" t="s">
        <v>523</v>
      </c>
      <c r="C166" s="54" t="s">
        <v>162</v>
      </c>
      <c r="D166" s="54" t="s">
        <v>306</v>
      </c>
      <c r="E166" s="49" t="s">
        <v>314</v>
      </c>
      <c r="F166" s="49"/>
      <c r="G166" s="76">
        <f t="shared" si="44"/>
        <v>7973000</v>
      </c>
      <c r="H166" s="76">
        <f t="shared" si="44"/>
        <v>500000</v>
      </c>
      <c r="I166" s="76">
        <f t="shared" si="44"/>
        <v>500000</v>
      </c>
    </row>
    <row r="167" spans="1:9" ht="36" x14ac:dyDescent="0.3">
      <c r="A167" s="49" t="s">
        <v>171</v>
      </c>
      <c r="B167" s="96" t="s">
        <v>523</v>
      </c>
      <c r="C167" s="54" t="s">
        <v>162</v>
      </c>
      <c r="D167" s="54" t="s">
        <v>306</v>
      </c>
      <c r="E167" s="49" t="s">
        <v>314</v>
      </c>
      <c r="F167" s="49">
        <v>200</v>
      </c>
      <c r="G167" s="76">
        <v>7973000</v>
      </c>
      <c r="H167" s="76">
        <v>500000</v>
      </c>
      <c r="I167" s="76">
        <v>500000</v>
      </c>
    </row>
    <row r="168" spans="1:9" ht="60" x14ac:dyDescent="0.3">
      <c r="A168" s="49" t="s">
        <v>744</v>
      </c>
      <c r="B168" s="96" t="s">
        <v>523</v>
      </c>
      <c r="C168" s="54" t="s">
        <v>162</v>
      </c>
      <c r="D168" s="54" t="s">
        <v>306</v>
      </c>
      <c r="E168" s="49" t="s">
        <v>315</v>
      </c>
      <c r="F168" s="49"/>
      <c r="G168" s="76">
        <f>G169</f>
        <v>3227000</v>
      </c>
      <c r="H168" s="76">
        <f>H169</f>
        <v>3227000</v>
      </c>
      <c r="I168" s="76">
        <f>I169</f>
        <v>3227000</v>
      </c>
    </row>
    <row r="169" spans="1:9" ht="36" x14ac:dyDescent="0.3">
      <c r="A169" s="49" t="s">
        <v>289</v>
      </c>
      <c r="B169" s="96" t="s">
        <v>523</v>
      </c>
      <c r="C169" s="54" t="s">
        <v>162</v>
      </c>
      <c r="D169" s="54" t="s">
        <v>306</v>
      </c>
      <c r="E169" s="49" t="s">
        <v>316</v>
      </c>
      <c r="F169" s="49"/>
      <c r="G169" s="76">
        <f>G170</f>
        <v>3227000</v>
      </c>
      <c r="H169" s="76">
        <f t="shared" ref="H169:I169" si="45">H170</f>
        <v>3227000</v>
      </c>
      <c r="I169" s="76">
        <f t="shared" si="45"/>
        <v>3227000</v>
      </c>
    </row>
    <row r="170" spans="1:9" ht="72" x14ac:dyDescent="0.3">
      <c r="A170" s="49" t="s">
        <v>160</v>
      </c>
      <c r="B170" s="96" t="s">
        <v>523</v>
      </c>
      <c r="C170" s="54" t="s">
        <v>162</v>
      </c>
      <c r="D170" s="54" t="s">
        <v>306</v>
      </c>
      <c r="E170" s="49" t="s">
        <v>316</v>
      </c>
      <c r="F170" s="49">
        <v>100</v>
      </c>
      <c r="G170" s="76">
        <v>3227000</v>
      </c>
      <c r="H170" s="76">
        <v>3227000</v>
      </c>
      <c r="I170" s="76">
        <v>3227000</v>
      </c>
    </row>
    <row r="171" spans="1:9" ht="120" x14ac:dyDescent="0.3">
      <c r="A171" s="49" t="s">
        <v>317</v>
      </c>
      <c r="B171" s="96" t="s">
        <v>523</v>
      </c>
      <c r="C171" s="54" t="s">
        <v>162</v>
      </c>
      <c r="D171" s="54" t="s">
        <v>306</v>
      </c>
      <c r="E171" s="49" t="s">
        <v>318</v>
      </c>
      <c r="F171" s="49"/>
      <c r="G171" s="76">
        <f>G172+G175+G178</f>
        <v>692000</v>
      </c>
      <c r="H171" s="76">
        <f t="shared" ref="H171:I171" si="46">H172+H175+H178</f>
        <v>270000</v>
      </c>
      <c r="I171" s="76">
        <f t="shared" si="46"/>
        <v>270000</v>
      </c>
    </row>
    <row r="172" spans="1:9" ht="84" x14ac:dyDescent="0.3">
      <c r="A172" s="49" t="s">
        <v>319</v>
      </c>
      <c r="B172" s="96" t="s">
        <v>523</v>
      </c>
      <c r="C172" s="54" t="s">
        <v>162</v>
      </c>
      <c r="D172" s="54" t="s">
        <v>306</v>
      </c>
      <c r="E172" s="49" t="s">
        <v>320</v>
      </c>
      <c r="F172" s="49"/>
      <c r="G172" s="76">
        <f t="shared" ref="G172:I173" si="47">G173</f>
        <v>120000</v>
      </c>
      <c r="H172" s="76">
        <f t="shared" si="47"/>
        <v>120000</v>
      </c>
      <c r="I172" s="76">
        <f t="shared" si="47"/>
        <v>120000</v>
      </c>
    </row>
    <row r="173" spans="1:9" ht="48" x14ac:dyDescent="0.3">
      <c r="A173" s="49" t="s">
        <v>313</v>
      </c>
      <c r="B173" s="96" t="s">
        <v>523</v>
      </c>
      <c r="C173" s="54" t="s">
        <v>162</v>
      </c>
      <c r="D173" s="54" t="s">
        <v>306</v>
      </c>
      <c r="E173" s="49" t="s">
        <v>321</v>
      </c>
      <c r="F173" s="49"/>
      <c r="G173" s="76">
        <f t="shared" si="47"/>
        <v>120000</v>
      </c>
      <c r="H173" s="76">
        <f t="shared" si="47"/>
        <v>120000</v>
      </c>
      <c r="I173" s="76">
        <f t="shared" si="47"/>
        <v>120000</v>
      </c>
    </row>
    <row r="174" spans="1:9" ht="36" x14ac:dyDescent="0.3">
      <c r="A174" s="49" t="s">
        <v>171</v>
      </c>
      <c r="B174" s="96" t="s">
        <v>523</v>
      </c>
      <c r="C174" s="54" t="s">
        <v>162</v>
      </c>
      <c r="D174" s="54" t="s">
        <v>306</v>
      </c>
      <c r="E174" s="49" t="s">
        <v>321</v>
      </c>
      <c r="F174" s="49">
        <v>200</v>
      </c>
      <c r="G174" s="76">
        <v>120000</v>
      </c>
      <c r="H174" s="76">
        <v>120000</v>
      </c>
      <c r="I174" s="76">
        <v>120000</v>
      </c>
    </row>
    <row r="175" spans="1:9" ht="60" x14ac:dyDescent="0.3">
      <c r="A175" s="49" t="s">
        <v>322</v>
      </c>
      <c r="B175" s="96" t="s">
        <v>523</v>
      </c>
      <c r="C175" s="54" t="s">
        <v>162</v>
      </c>
      <c r="D175" s="54" t="s">
        <v>306</v>
      </c>
      <c r="E175" s="49" t="s">
        <v>323</v>
      </c>
      <c r="F175" s="49"/>
      <c r="G175" s="76">
        <f>G176</f>
        <v>100000</v>
      </c>
      <c r="H175" s="76">
        <f>H176</f>
        <v>0</v>
      </c>
      <c r="I175" s="76">
        <f>I176</f>
        <v>0</v>
      </c>
    </row>
    <row r="176" spans="1:9" ht="48" x14ac:dyDescent="0.3">
      <c r="A176" s="49" t="s">
        <v>313</v>
      </c>
      <c r="B176" s="96" t="s">
        <v>523</v>
      </c>
      <c r="C176" s="54" t="s">
        <v>162</v>
      </c>
      <c r="D176" s="54" t="s">
        <v>306</v>
      </c>
      <c r="E176" s="49" t="s">
        <v>324</v>
      </c>
      <c r="F176" s="49"/>
      <c r="G176" s="76">
        <f>G177</f>
        <v>100000</v>
      </c>
      <c r="H176" s="76">
        <f t="shared" ref="H176:I176" si="48">H177</f>
        <v>0</v>
      </c>
      <c r="I176" s="76">
        <f t="shared" si="48"/>
        <v>0</v>
      </c>
    </row>
    <row r="177" spans="1:9" ht="36" x14ac:dyDescent="0.3">
      <c r="A177" s="49" t="s">
        <v>171</v>
      </c>
      <c r="B177" s="96" t="s">
        <v>523</v>
      </c>
      <c r="C177" s="54" t="s">
        <v>162</v>
      </c>
      <c r="D177" s="54" t="s">
        <v>306</v>
      </c>
      <c r="E177" s="49" t="s">
        <v>324</v>
      </c>
      <c r="F177" s="49">
        <v>200</v>
      </c>
      <c r="G177" s="76">
        <v>100000</v>
      </c>
      <c r="H177" s="76">
        <v>0</v>
      </c>
      <c r="I177" s="76">
        <v>0</v>
      </c>
    </row>
    <row r="178" spans="1:9" ht="48" x14ac:dyDescent="0.3">
      <c r="A178" s="49" t="s">
        <v>325</v>
      </c>
      <c r="B178" s="96" t="s">
        <v>523</v>
      </c>
      <c r="C178" s="54" t="s">
        <v>162</v>
      </c>
      <c r="D178" s="54" t="s">
        <v>306</v>
      </c>
      <c r="E178" s="49" t="s">
        <v>326</v>
      </c>
      <c r="F178" s="49"/>
      <c r="G178" s="76">
        <f>G179</f>
        <v>472000</v>
      </c>
      <c r="H178" s="76">
        <f>H179</f>
        <v>150000</v>
      </c>
      <c r="I178" s="76">
        <f>I179</f>
        <v>150000</v>
      </c>
    </row>
    <row r="179" spans="1:9" ht="36" x14ac:dyDescent="0.3">
      <c r="A179" s="49" t="s">
        <v>327</v>
      </c>
      <c r="B179" s="96" t="s">
        <v>523</v>
      </c>
      <c r="C179" s="54" t="s">
        <v>162</v>
      </c>
      <c r="D179" s="54" t="s">
        <v>306</v>
      </c>
      <c r="E179" s="49" t="s">
        <v>328</v>
      </c>
      <c r="F179" s="49"/>
      <c r="G179" s="76">
        <f>G180</f>
        <v>472000</v>
      </c>
      <c r="H179" s="76">
        <f t="shared" ref="H179:I179" si="49">H180</f>
        <v>150000</v>
      </c>
      <c r="I179" s="76">
        <f t="shared" si="49"/>
        <v>150000</v>
      </c>
    </row>
    <row r="180" spans="1:9" ht="36" x14ac:dyDescent="0.3">
      <c r="A180" s="49" t="s">
        <v>171</v>
      </c>
      <c r="B180" s="96" t="s">
        <v>523</v>
      </c>
      <c r="C180" s="54" t="s">
        <v>162</v>
      </c>
      <c r="D180" s="54" t="s">
        <v>306</v>
      </c>
      <c r="E180" s="49" t="s">
        <v>328</v>
      </c>
      <c r="F180" s="49">
        <v>200</v>
      </c>
      <c r="G180" s="76">
        <v>472000</v>
      </c>
      <c r="H180" s="76">
        <v>150000</v>
      </c>
      <c r="I180" s="76">
        <v>150000</v>
      </c>
    </row>
    <row r="181" spans="1:9" ht="34.200000000000003" x14ac:dyDescent="0.3">
      <c r="A181" s="45" t="s">
        <v>330</v>
      </c>
      <c r="B181" s="81" t="s">
        <v>523</v>
      </c>
      <c r="C181" s="81" t="s">
        <v>162</v>
      </c>
      <c r="D181" s="81" t="s">
        <v>331</v>
      </c>
      <c r="E181" s="45"/>
      <c r="F181" s="45"/>
      <c r="G181" s="163">
        <f>G182</f>
        <v>70000</v>
      </c>
      <c r="H181" s="163">
        <f t="shared" ref="H181:I184" si="50">H182</f>
        <v>50000</v>
      </c>
      <c r="I181" s="163">
        <f t="shared" si="50"/>
        <v>50000</v>
      </c>
    </row>
    <row r="182" spans="1:9" ht="36" x14ac:dyDescent="0.3">
      <c r="A182" s="49" t="s">
        <v>708</v>
      </c>
      <c r="B182" s="96" t="s">
        <v>523</v>
      </c>
      <c r="C182" s="54" t="s">
        <v>162</v>
      </c>
      <c r="D182" s="54" t="s">
        <v>331</v>
      </c>
      <c r="E182" s="49" t="s">
        <v>195</v>
      </c>
      <c r="F182" s="49"/>
      <c r="G182" s="76">
        <f>G183</f>
        <v>70000</v>
      </c>
      <c r="H182" s="76">
        <f t="shared" si="50"/>
        <v>50000</v>
      </c>
      <c r="I182" s="76">
        <f t="shared" si="50"/>
        <v>50000</v>
      </c>
    </row>
    <row r="183" spans="1:9" ht="60" x14ac:dyDescent="0.3">
      <c r="A183" s="52" t="s">
        <v>704</v>
      </c>
      <c r="B183" s="96" t="s">
        <v>523</v>
      </c>
      <c r="C183" s="54" t="s">
        <v>162</v>
      </c>
      <c r="D183" s="54" t="s">
        <v>331</v>
      </c>
      <c r="E183" s="49" t="s">
        <v>282</v>
      </c>
      <c r="F183" s="49"/>
      <c r="G183" s="76">
        <f>G184</f>
        <v>70000</v>
      </c>
      <c r="H183" s="76">
        <f t="shared" si="50"/>
        <v>50000</v>
      </c>
      <c r="I183" s="76">
        <f t="shared" si="50"/>
        <v>50000</v>
      </c>
    </row>
    <row r="184" spans="1:9" ht="36" x14ac:dyDescent="0.3">
      <c r="A184" s="100" t="s">
        <v>332</v>
      </c>
      <c r="B184" s="96" t="s">
        <v>523</v>
      </c>
      <c r="C184" s="54" t="s">
        <v>162</v>
      </c>
      <c r="D184" s="54" t="s">
        <v>331</v>
      </c>
      <c r="E184" s="53" t="s">
        <v>333</v>
      </c>
      <c r="F184" s="49"/>
      <c r="G184" s="76">
        <f>G185</f>
        <v>70000</v>
      </c>
      <c r="H184" s="76">
        <f t="shared" si="50"/>
        <v>50000</v>
      </c>
      <c r="I184" s="76">
        <f t="shared" si="50"/>
        <v>50000</v>
      </c>
    </row>
    <row r="185" spans="1:9" ht="36" x14ac:dyDescent="0.3">
      <c r="A185" s="100" t="s">
        <v>334</v>
      </c>
      <c r="B185" s="96" t="s">
        <v>523</v>
      </c>
      <c r="C185" s="54" t="s">
        <v>162</v>
      </c>
      <c r="D185" s="54" t="s">
        <v>331</v>
      </c>
      <c r="E185" s="49" t="s">
        <v>335</v>
      </c>
      <c r="F185" s="49"/>
      <c r="G185" s="76">
        <f>G186+G187</f>
        <v>70000</v>
      </c>
      <c r="H185" s="76">
        <f>H186+H187</f>
        <v>50000</v>
      </c>
      <c r="I185" s="76">
        <f>I186+I187</f>
        <v>50000</v>
      </c>
    </row>
    <row r="186" spans="1:9" ht="36" x14ac:dyDescent="0.3">
      <c r="A186" s="49" t="s">
        <v>171</v>
      </c>
      <c r="B186" s="96" t="s">
        <v>523</v>
      </c>
      <c r="C186" s="54" t="s">
        <v>162</v>
      </c>
      <c r="D186" s="54" t="s">
        <v>331</v>
      </c>
      <c r="E186" s="49" t="s">
        <v>335</v>
      </c>
      <c r="F186" s="49">
        <v>200</v>
      </c>
      <c r="G186" s="71">
        <v>20000</v>
      </c>
      <c r="H186" s="71">
        <v>0</v>
      </c>
      <c r="I186" s="71">
        <v>0</v>
      </c>
    </row>
    <row r="187" spans="1:9" ht="24" x14ac:dyDescent="0.3">
      <c r="A187" s="49" t="s">
        <v>286</v>
      </c>
      <c r="B187" s="96" t="s">
        <v>523</v>
      </c>
      <c r="C187" s="54" t="s">
        <v>162</v>
      </c>
      <c r="D187" s="54" t="s">
        <v>331</v>
      </c>
      <c r="E187" s="49" t="s">
        <v>335</v>
      </c>
      <c r="F187" s="49">
        <v>300</v>
      </c>
      <c r="G187" s="71">
        <v>50000</v>
      </c>
      <c r="H187" s="71">
        <v>50000</v>
      </c>
      <c r="I187" s="71">
        <v>50000</v>
      </c>
    </row>
    <row r="188" spans="1:9" x14ac:dyDescent="0.3">
      <c r="A188" s="45" t="s">
        <v>336</v>
      </c>
      <c r="B188" s="94" t="s">
        <v>523</v>
      </c>
      <c r="C188" s="81" t="s">
        <v>176</v>
      </c>
      <c r="D188" s="81" t="s">
        <v>304</v>
      </c>
      <c r="E188" s="45"/>
      <c r="F188" s="45"/>
      <c r="G188" s="163">
        <f>G189+G195+G226</f>
        <v>149143069</v>
      </c>
      <c r="H188" s="163">
        <f>H189+H195+H226</f>
        <v>53705760</v>
      </c>
      <c r="I188" s="163">
        <f>I189+I195+I226</f>
        <v>16596049</v>
      </c>
    </row>
    <row r="189" spans="1:9" x14ac:dyDescent="0.3">
      <c r="A189" s="45" t="s">
        <v>337</v>
      </c>
      <c r="B189" s="94" t="s">
        <v>523</v>
      </c>
      <c r="C189" s="81" t="s">
        <v>176</v>
      </c>
      <c r="D189" s="81" t="s">
        <v>338</v>
      </c>
      <c r="E189" s="45"/>
      <c r="F189" s="45"/>
      <c r="G189" s="163">
        <f t="shared" ref="G189:I190" si="51">G190</f>
        <v>0</v>
      </c>
      <c r="H189" s="163">
        <f t="shared" si="51"/>
        <v>1000000</v>
      </c>
      <c r="I189" s="163">
        <f t="shared" si="51"/>
        <v>1000000</v>
      </c>
    </row>
    <row r="190" spans="1:9" ht="60" x14ac:dyDescent="0.3">
      <c r="A190" s="49" t="s">
        <v>532</v>
      </c>
      <c r="B190" s="96" t="s">
        <v>523</v>
      </c>
      <c r="C190" s="54" t="s">
        <v>176</v>
      </c>
      <c r="D190" s="54" t="s">
        <v>338</v>
      </c>
      <c r="E190" s="49" t="s">
        <v>276</v>
      </c>
      <c r="F190" s="49"/>
      <c r="G190" s="76">
        <f t="shared" si="51"/>
        <v>0</v>
      </c>
      <c r="H190" s="76">
        <f t="shared" si="51"/>
        <v>1000000</v>
      </c>
      <c r="I190" s="76">
        <f t="shared" si="51"/>
        <v>1000000</v>
      </c>
    </row>
    <row r="191" spans="1:9" ht="36" x14ac:dyDescent="0.3">
      <c r="A191" s="49" t="s">
        <v>339</v>
      </c>
      <c r="B191" s="96" t="s">
        <v>523</v>
      </c>
      <c r="C191" s="54" t="s">
        <v>176</v>
      </c>
      <c r="D191" s="54" t="s">
        <v>338</v>
      </c>
      <c r="E191" s="49" t="s">
        <v>340</v>
      </c>
      <c r="F191" s="49"/>
      <c r="G191" s="76">
        <f>G193</f>
        <v>0</v>
      </c>
      <c r="H191" s="76">
        <f>H193</f>
        <v>1000000</v>
      </c>
      <c r="I191" s="76">
        <f>I193</f>
        <v>1000000</v>
      </c>
    </row>
    <row r="192" spans="1:9" ht="108" x14ac:dyDescent="0.3">
      <c r="A192" s="49" t="s">
        <v>341</v>
      </c>
      <c r="B192" s="96" t="s">
        <v>523</v>
      </c>
      <c r="C192" s="54" t="s">
        <v>176</v>
      </c>
      <c r="D192" s="54" t="s">
        <v>338</v>
      </c>
      <c r="E192" s="49" t="s">
        <v>342</v>
      </c>
      <c r="F192" s="49"/>
      <c r="G192" s="76">
        <f t="shared" ref="G192:I193" si="52">G193</f>
        <v>0</v>
      </c>
      <c r="H192" s="76">
        <f t="shared" si="52"/>
        <v>1000000</v>
      </c>
      <c r="I192" s="76">
        <f t="shared" si="52"/>
        <v>1000000</v>
      </c>
    </row>
    <row r="193" spans="1:9" ht="24" x14ac:dyDescent="0.3">
      <c r="A193" s="49" t="s">
        <v>343</v>
      </c>
      <c r="B193" s="96" t="s">
        <v>523</v>
      </c>
      <c r="C193" s="54" t="s">
        <v>176</v>
      </c>
      <c r="D193" s="54" t="s">
        <v>338</v>
      </c>
      <c r="E193" s="49" t="s">
        <v>534</v>
      </c>
      <c r="F193" s="49"/>
      <c r="G193" s="76">
        <f>G194</f>
        <v>0</v>
      </c>
      <c r="H193" s="76">
        <f t="shared" si="52"/>
        <v>1000000</v>
      </c>
      <c r="I193" s="76">
        <f t="shared" si="52"/>
        <v>1000000</v>
      </c>
    </row>
    <row r="194" spans="1:9" ht="36" x14ac:dyDescent="0.3">
      <c r="A194" s="49" t="s">
        <v>171</v>
      </c>
      <c r="B194" s="96" t="s">
        <v>523</v>
      </c>
      <c r="C194" s="54" t="s">
        <v>176</v>
      </c>
      <c r="D194" s="54" t="s">
        <v>338</v>
      </c>
      <c r="E194" s="49" t="s">
        <v>534</v>
      </c>
      <c r="F194" s="49">
        <v>200</v>
      </c>
      <c r="G194" s="76">
        <v>0</v>
      </c>
      <c r="H194" s="76">
        <v>1000000</v>
      </c>
      <c r="I194" s="76">
        <v>1000000</v>
      </c>
    </row>
    <row r="195" spans="1:9" x14ac:dyDescent="0.3">
      <c r="A195" s="45" t="s">
        <v>345</v>
      </c>
      <c r="B195" s="94" t="s">
        <v>523</v>
      </c>
      <c r="C195" s="81" t="s">
        <v>176</v>
      </c>
      <c r="D195" s="81" t="s">
        <v>346</v>
      </c>
      <c r="E195" s="45"/>
      <c r="F195" s="45"/>
      <c r="G195" s="163">
        <f t="shared" ref="G195:I196" si="53">G196</f>
        <v>149093069</v>
      </c>
      <c r="H195" s="163">
        <f t="shared" si="53"/>
        <v>52705760</v>
      </c>
      <c r="I195" s="163">
        <f t="shared" si="53"/>
        <v>15596049</v>
      </c>
    </row>
    <row r="196" spans="1:9" ht="60" x14ac:dyDescent="0.3">
      <c r="A196" s="49" t="s">
        <v>275</v>
      </c>
      <c r="B196" s="96" t="s">
        <v>523</v>
      </c>
      <c r="C196" s="54" t="s">
        <v>176</v>
      </c>
      <c r="D196" s="54" t="s">
        <v>346</v>
      </c>
      <c r="E196" s="49" t="s">
        <v>276</v>
      </c>
      <c r="F196" s="49"/>
      <c r="G196" s="76">
        <f t="shared" si="53"/>
        <v>149093069</v>
      </c>
      <c r="H196" s="76">
        <f t="shared" si="53"/>
        <v>52705760</v>
      </c>
      <c r="I196" s="76">
        <f t="shared" si="53"/>
        <v>15596049</v>
      </c>
    </row>
    <row r="197" spans="1:9" ht="36" x14ac:dyDescent="0.3">
      <c r="A197" s="49" t="s">
        <v>347</v>
      </c>
      <c r="B197" s="96" t="s">
        <v>523</v>
      </c>
      <c r="C197" s="54" t="s">
        <v>176</v>
      </c>
      <c r="D197" s="54" t="s">
        <v>346</v>
      </c>
      <c r="E197" s="49" t="s">
        <v>348</v>
      </c>
      <c r="F197" s="49"/>
      <c r="G197" s="76">
        <f>G198+G207</f>
        <v>149093069</v>
      </c>
      <c r="H197" s="76">
        <f>H198+H207</f>
        <v>52705760</v>
      </c>
      <c r="I197" s="76">
        <f>I198+I207</f>
        <v>15596049</v>
      </c>
    </row>
    <row r="198" spans="1:9" ht="72" x14ac:dyDescent="0.3">
      <c r="A198" s="49" t="s">
        <v>349</v>
      </c>
      <c r="B198" s="96" t="s">
        <v>523</v>
      </c>
      <c r="C198" s="54" t="s">
        <v>176</v>
      </c>
      <c r="D198" s="54" t="s">
        <v>346</v>
      </c>
      <c r="E198" s="49" t="s">
        <v>350</v>
      </c>
      <c r="F198" s="49"/>
      <c r="G198" s="76">
        <f>G204+G199+G202</f>
        <v>31092874.579999998</v>
      </c>
      <c r="H198" s="76">
        <f t="shared" ref="H198:I198" si="54">H204+H199+H202</f>
        <v>8867050</v>
      </c>
      <c r="I198" s="76">
        <f t="shared" si="54"/>
        <v>13596049</v>
      </c>
    </row>
    <row r="199" spans="1:9" ht="36" x14ac:dyDescent="0.3">
      <c r="A199" s="49" t="s">
        <v>654</v>
      </c>
      <c r="B199" s="96" t="s">
        <v>523</v>
      </c>
      <c r="C199" s="54" t="s">
        <v>176</v>
      </c>
      <c r="D199" s="54" t="s">
        <v>346</v>
      </c>
      <c r="E199" s="49" t="s">
        <v>663</v>
      </c>
      <c r="F199" s="49"/>
      <c r="G199" s="76">
        <f>G200+G201</f>
        <v>10880000</v>
      </c>
      <c r="H199" s="76">
        <f t="shared" ref="H199:I199" si="55">H200+H201</f>
        <v>0</v>
      </c>
      <c r="I199" s="76">
        <f t="shared" si="55"/>
        <v>0</v>
      </c>
    </row>
    <row r="200" spans="1:9" ht="36" x14ac:dyDescent="0.3">
      <c r="A200" s="49" t="s">
        <v>329</v>
      </c>
      <c r="B200" s="96" t="s">
        <v>523</v>
      </c>
      <c r="C200" s="54" t="s">
        <v>176</v>
      </c>
      <c r="D200" s="54" t="s">
        <v>346</v>
      </c>
      <c r="E200" s="49" t="s">
        <v>663</v>
      </c>
      <c r="F200" s="49">
        <v>400</v>
      </c>
      <c r="G200" s="76">
        <v>10260000</v>
      </c>
      <c r="H200" s="76">
        <v>0</v>
      </c>
      <c r="I200" s="76">
        <v>0</v>
      </c>
    </row>
    <row r="201" spans="1:9" x14ac:dyDescent="0.3">
      <c r="A201" s="49" t="s">
        <v>48</v>
      </c>
      <c r="B201" s="96" t="s">
        <v>523</v>
      </c>
      <c r="C201" s="54" t="s">
        <v>176</v>
      </c>
      <c r="D201" s="54" t="s">
        <v>346</v>
      </c>
      <c r="E201" s="49" t="s">
        <v>663</v>
      </c>
      <c r="F201" s="49">
        <v>500</v>
      </c>
      <c r="G201" s="76">
        <v>620000</v>
      </c>
      <c r="H201" s="76">
        <v>0</v>
      </c>
      <c r="I201" s="76">
        <v>0</v>
      </c>
    </row>
    <row r="202" spans="1:9" ht="24" x14ac:dyDescent="0.3">
      <c r="A202" s="49" t="s">
        <v>656</v>
      </c>
      <c r="B202" s="96" t="s">
        <v>523</v>
      </c>
      <c r="C202" s="54" t="s">
        <v>176</v>
      </c>
      <c r="D202" s="54" t="s">
        <v>346</v>
      </c>
      <c r="E202" s="49" t="s">
        <v>661</v>
      </c>
      <c r="F202" s="49"/>
      <c r="G202" s="76">
        <f>G203</f>
        <v>5500000</v>
      </c>
      <c r="H202" s="76">
        <f t="shared" ref="H202:I202" si="56">H203</f>
        <v>3000000</v>
      </c>
      <c r="I202" s="76">
        <f t="shared" si="56"/>
        <v>3000000</v>
      </c>
    </row>
    <row r="203" spans="1:9" ht="36" x14ac:dyDescent="0.3">
      <c r="A203" s="49" t="s">
        <v>171</v>
      </c>
      <c r="B203" s="96" t="s">
        <v>523</v>
      </c>
      <c r="C203" s="54" t="s">
        <v>176</v>
      </c>
      <c r="D203" s="54" t="s">
        <v>346</v>
      </c>
      <c r="E203" s="49" t="s">
        <v>661</v>
      </c>
      <c r="F203" s="49">
        <v>200</v>
      </c>
      <c r="G203" s="76">
        <v>5500000</v>
      </c>
      <c r="H203" s="76">
        <v>3000000</v>
      </c>
      <c r="I203" s="76">
        <v>3000000</v>
      </c>
    </row>
    <row r="204" spans="1:9" ht="36" x14ac:dyDescent="0.3">
      <c r="A204" s="49" t="s">
        <v>655</v>
      </c>
      <c r="B204" s="96" t="s">
        <v>523</v>
      </c>
      <c r="C204" s="54" t="s">
        <v>176</v>
      </c>
      <c r="D204" s="54" t="s">
        <v>346</v>
      </c>
      <c r="E204" s="49" t="s">
        <v>662</v>
      </c>
      <c r="F204" s="49"/>
      <c r="G204" s="76">
        <f>G205+G206</f>
        <v>14712874.58</v>
      </c>
      <c r="H204" s="76">
        <f t="shared" ref="H204:I204" si="57">H205+H206</f>
        <v>5867050</v>
      </c>
      <c r="I204" s="76">
        <f t="shared" si="57"/>
        <v>10596049</v>
      </c>
    </row>
    <row r="205" spans="1:9" ht="36" x14ac:dyDescent="0.3">
      <c r="A205" s="49" t="s">
        <v>171</v>
      </c>
      <c r="B205" s="96" t="s">
        <v>523</v>
      </c>
      <c r="C205" s="54" t="s">
        <v>176</v>
      </c>
      <c r="D205" s="54" t="s">
        <v>346</v>
      </c>
      <c r="E205" s="49" t="s">
        <v>662</v>
      </c>
      <c r="F205" s="49">
        <v>200</v>
      </c>
      <c r="G205" s="71">
        <v>14392874.58</v>
      </c>
      <c r="H205" s="71">
        <v>5867050</v>
      </c>
      <c r="I205" s="71">
        <v>10596049</v>
      </c>
    </row>
    <row r="206" spans="1:9" x14ac:dyDescent="0.3">
      <c r="A206" s="49" t="s">
        <v>48</v>
      </c>
      <c r="B206" s="96" t="s">
        <v>523</v>
      </c>
      <c r="C206" s="54" t="s">
        <v>176</v>
      </c>
      <c r="D206" s="54" t="s">
        <v>346</v>
      </c>
      <c r="E206" s="49" t="s">
        <v>662</v>
      </c>
      <c r="F206" s="49">
        <v>500</v>
      </c>
      <c r="G206" s="71">
        <v>320000</v>
      </c>
      <c r="H206" s="71">
        <v>0</v>
      </c>
      <c r="I206" s="71">
        <v>0</v>
      </c>
    </row>
    <row r="207" spans="1:9" ht="96" x14ac:dyDescent="0.3">
      <c r="A207" s="49" t="s">
        <v>710</v>
      </c>
      <c r="B207" s="96" t="s">
        <v>523</v>
      </c>
      <c r="C207" s="54" t="s">
        <v>176</v>
      </c>
      <c r="D207" s="54" t="s">
        <v>346</v>
      </c>
      <c r="E207" s="49" t="s">
        <v>352</v>
      </c>
      <c r="F207" s="49"/>
      <c r="G207" s="71">
        <f>G214+G216+G220+G222+G218+G224+G208+G211</f>
        <v>118000194.42</v>
      </c>
      <c r="H207" s="71">
        <f t="shared" ref="H207:I207" si="58">H214+H216+H220+H222+H218+H224+H208+H211</f>
        <v>43838710</v>
      </c>
      <c r="I207" s="71">
        <f t="shared" si="58"/>
        <v>2000000</v>
      </c>
    </row>
    <row r="208" spans="1:9" ht="48" x14ac:dyDescent="0.3">
      <c r="A208" s="49" t="s">
        <v>657</v>
      </c>
      <c r="B208" s="96" t="s">
        <v>523</v>
      </c>
      <c r="C208" s="54" t="s">
        <v>176</v>
      </c>
      <c r="D208" s="54" t="s">
        <v>346</v>
      </c>
      <c r="E208" s="49" t="s">
        <v>659</v>
      </c>
      <c r="F208" s="49"/>
      <c r="G208" s="71">
        <f>SUM(G210+G209)</f>
        <v>103254361</v>
      </c>
      <c r="H208" s="71">
        <f t="shared" ref="H208:I208" si="59">SUM(H210+H209)</f>
        <v>40838710</v>
      </c>
      <c r="I208" s="71">
        <f t="shared" si="59"/>
        <v>0</v>
      </c>
    </row>
    <row r="209" spans="1:9" ht="36" x14ac:dyDescent="0.3">
      <c r="A209" s="49" t="s">
        <v>171</v>
      </c>
      <c r="B209" s="96" t="s">
        <v>523</v>
      </c>
      <c r="C209" s="54" t="s">
        <v>176</v>
      </c>
      <c r="D209" s="54" t="s">
        <v>346</v>
      </c>
      <c r="E209" s="49" t="s">
        <v>659</v>
      </c>
      <c r="F209" s="49">
        <v>200</v>
      </c>
      <c r="G209" s="71">
        <v>89269647</v>
      </c>
      <c r="H209" s="71">
        <v>40838710</v>
      </c>
      <c r="I209" s="71">
        <v>0</v>
      </c>
    </row>
    <row r="210" spans="1:9" ht="36" x14ac:dyDescent="0.3">
      <c r="A210" s="49" t="s">
        <v>329</v>
      </c>
      <c r="B210" s="96" t="s">
        <v>523</v>
      </c>
      <c r="C210" s="54" t="s">
        <v>176</v>
      </c>
      <c r="D210" s="54" t="s">
        <v>346</v>
      </c>
      <c r="E210" s="49" t="s">
        <v>659</v>
      </c>
      <c r="F210" s="49">
        <v>400</v>
      </c>
      <c r="G210" s="71">
        <v>13984714</v>
      </c>
      <c r="H210" s="71">
        <v>0</v>
      </c>
      <c r="I210" s="71">
        <v>0</v>
      </c>
    </row>
    <row r="211" spans="1:9" ht="48" x14ac:dyDescent="0.3">
      <c r="A211" s="72" t="s">
        <v>658</v>
      </c>
      <c r="B211" s="96" t="s">
        <v>523</v>
      </c>
      <c r="C211" s="54" t="s">
        <v>176</v>
      </c>
      <c r="D211" s="54" t="s">
        <v>346</v>
      </c>
      <c r="E211" s="49" t="s">
        <v>660</v>
      </c>
      <c r="F211" s="49"/>
      <c r="G211" s="76">
        <f>G213+G212</f>
        <v>3193437</v>
      </c>
      <c r="H211" s="76">
        <f t="shared" ref="H211:I211" si="60">H213+H212</f>
        <v>3000000</v>
      </c>
      <c r="I211" s="76">
        <f t="shared" si="60"/>
        <v>2000000</v>
      </c>
    </row>
    <row r="212" spans="1:9" ht="36" x14ac:dyDescent="0.3">
      <c r="A212" s="49" t="s">
        <v>171</v>
      </c>
      <c r="B212" s="96" t="s">
        <v>523</v>
      </c>
      <c r="C212" s="54" t="s">
        <v>176</v>
      </c>
      <c r="D212" s="54" t="s">
        <v>346</v>
      </c>
      <c r="E212" s="49" t="s">
        <v>660</v>
      </c>
      <c r="F212" s="49">
        <v>200</v>
      </c>
      <c r="G212" s="71">
        <v>2760920</v>
      </c>
      <c r="H212" s="71">
        <v>2000000</v>
      </c>
      <c r="I212" s="71">
        <v>1000000</v>
      </c>
    </row>
    <row r="213" spans="1:9" ht="36" x14ac:dyDescent="0.3">
      <c r="A213" s="49" t="s">
        <v>329</v>
      </c>
      <c r="B213" s="96" t="s">
        <v>523</v>
      </c>
      <c r="C213" s="54" t="s">
        <v>176</v>
      </c>
      <c r="D213" s="54" t="s">
        <v>346</v>
      </c>
      <c r="E213" s="49" t="s">
        <v>660</v>
      </c>
      <c r="F213" s="49">
        <v>400</v>
      </c>
      <c r="G213" s="71">
        <v>432517</v>
      </c>
      <c r="H213" s="71">
        <v>1000000</v>
      </c>
      <c r="I213" s="71">
        <v>1000000</v>
      </c>
    </row>
    <row r="214" spans="1:9" ht="60" x14ac:dyDescent="0.3">
      <c r="A214" s="49" t="s">
        <v>636</v>
      </c>
      <c r="B214" s="96" t="s">
        <v>523</v>
      </c>
      <c r="C214" s="54" t="s">
        <v>176</v>
      </c>
      <c r="D214" s="54" t="s">
        <v>346</v>
      </c>
      <c r="E214" s="49" t="s">
        <v>630</v>
      </c>
      <c r="F214" s="49"/>
      <c r="G214" s="71">
        <f>G215</f>
        <v>1726969</v>
      </c>
      <c r="H214" s="71">
        <f>H215</f>
        <v>0</v>
      </c>
      <c r="I214" s="71">
        <f>I215</f>
        <v>0</v>
      </c>
    </row>
    <row r="215" spans="1:9" ht="36" x14ac:dyDescent="0.3">
      <c r="A215" s="49" t="s">
        <v>171</v>
      </c>
      <c r="B215" s="96" t="s">
        <v>523</v>
      </c>
      <c r="C215" s="54" t="s">
        <v>176</v>
      </c>
      <c r="D215" s="54" t="s">
        <v>346</v>
      </c>
      <c r="E215" s="49" t="s">
        <v>630</v>
      </c>
      <c r="F215" s="49">
        <v>200</v>
      </c>
      <c r="G215" s="71">
        <v>1726969</v>
      </c>
      <c r="H215" s="71">
        <v>0</v>
      </c>
      <c r="I215" s="71">
        <v>0</v>
      </c>
    </row>
    <row r="216" spans="1:9" ht="60" x14ac:dyDescent="0.3">
      <c r="A216" s="49" t="s">
        <v>638</v>
      </c>
      <c r="B216" s="96" t="s">
        <v>523</v>
      </c>
      <c r="C216" s="54" t="s">
        <v>176</v>
      </c>
      <c r="D216" s="54" t="s">
        <v>346</v>
      </c>
      <c r="E216" s="49" t="s">
        <v>631</v>
      </c>
      <c r="F216" s="49"/>
      <c r="G216" s="71">
        <f>G217</f>
        <v>2104936</v>
      </c>
      <c r="H216" s="71">
        <f>H217</f>
        <v>0</v>
      </c>
      <c r="I216" s="71">
        <f>I217</f>
        <v>0</v>
      </c>
    </row>
    <row r="217" spans="1:9" ht="36" x14ac:dyDescent="0.3">
      <c r="A217" s="49" t="s">
        <v>171</v>
      </c>
      <c r="B217" s="96" t="s">
        <v>523</v>
      </c>
      <c r="C217" s="54" t="s">
        <v>176</v>
      </c>
      <c r="D217" s="54" t="s">
        <v>346</v>
      </c>
      <c r="E217" s="49" t="s">
        <v>631</v>
      </c>
      <c r="F217" s="49">
        <v>200</v>
      </c>
      <c r="G217" s="71">
        <v>2104936</v>
      </c>
      <c r="H217" s="71">
        <v>0</v>
      </c>
      <c r="I217" s="71">
        <v>0</v>
      </c>
    </row>
    <row r="218" spans="1:9" ht="60" x14ac:dyDescent="0.3">
      <c r="A218" s="49" t="s">
        <v>640</v>
      </c>
      <c r="B218" s="96" t="s">
        <v>523</v>
      </c>
      <c r="C218" s="54" t="s">
        <v>176</v>
      </c>
      <c r="D218" s="54" t="s">
        <v>346</v>
      </c>
      <c r="E218" s="49" t="s">
        <v>632</v>
      </c>
      <c r="F218" s="49"/>
      <c r="G218" s="71">
        <f>G219</f>
        <v>2400000</v>
      </c>
      <c r="H218" s="71">
        <f>H219</f>
        <v>0</v>
      </c>
      <c r="I218" s="71">
        <f>I219</f>
        <v>0</v>
      </c>
    </row>
    <row r="219" spans="1:9" ht="36" x14ac:dyDescent="0.3">
      <c r="A219" s="49" t="s">
        <v>171</v>
      </c>
      <c r="B219" s="96" t="s">
        <v>523</v>
      </c>
      <c r="C219" s="54" t="s">
        <v>176</v>
      </c>
      <c r="D219" s="54" t="s">
        <v>346</v>
      </c>
      <c r="E219" s="49" t="s">
        <v>632</v>
      </c>
      <c r="F219" s="49">
        <v>200</v>
      </c>
      <c r="G219" s="71">
        <v>2400000</v>
      </c>
      <c r="H219" s="71">
        <v>0</v>
      </c>
      <c r="I219" s="71">
        <v>0</v>
      </c>
    </row>
    <row r="220" spans="1:9" ht="72" x14ac:dyDescent="0.3">
      <c r="A220" s="49" t="s">
        <v>637</v>
      </c>
      <c r="B220" s="96" t="s">
        <v>523</v>
      </c>
      <c r="C220" s="54" t="s">
        <v>176</v>
      </c>
      <c r="D220" s="54" t="s">
        <v>346</v>
      </c>
      <c r="E220" s="49" t="s">
        <v>633</v>
      </c>
      <c r="F220" s="49"/>
      <c r="G220" s="71">
        <f>G221</f>
        <v>1151313.8799999999</v>
      </c>
      <c r="H220" s="71">
        <f>H221</f>
        <v>0</v>
      </c>
      <c r="I220" s="71">
        <f>I221</f>
        <v>0</v>
      </c>
    </row>
    <row r="221" spans="1:9" ht="36" x14ac:dyDescent="0.3">
      <c r="A221" s="49" t="s">
        <v>171</v>
      </c>
      <c r="B221" s="96" t="s">
        <v>523</v>
      </c>
      <c r="C221" s="54" t="s">
        <v>176</v>
      </c>
      <c r="D221" s="54" t="s">
        <v>346</v>
      </c>
      <c r="E221" s="49" t="s">
        <v>633</v>
      </c>
      <c r="F221" s="49">
        <v>200</v>
      </c>
      <c r="G221" s="71">
        <v>1151313.8799999999</v>
      </c>
      <c r="H221" s="71">
        <v>0</v>
      </c>
      <c r="I221" s="71">
        <v>0</v>
      </c>
    </row>
    <row r="222" spans="1:9" ht="60" x14ac:dyDescent="0.3">
      <c r="A222" s="49" t="s">
        <v>639</v>
      </c>
      <c r="B222" s="96" t="s">
        <v>523</v>
      </c>
      <c r="C222" s="54" t="s">
        <v>176</v>
      </c>
      <c r="D222" s="54" t="s">
        <v>346</v>
      </c>
      <c r="E222" s="49" t="s">
        <v>634</v>
      </c>
      <c r="F222" s="49"/>
      <c r="G222" s="71">
        <f>G223</f>
        <v>1403290.81</v>
      </c>
      <c r="H222" s="71">
        <f>H223</f>
        <v>0</v>
      </c>
      <c r="I222" s="71">
        <f>I223</f>
        <v>0</v>
      </c>
    </row>
    <row r="223" spans="1:9" ht="36" x14ac:dyDescent="0.3">
      <c r="A223" s="49" t="s">
        <v>171</v>
      </c>
      <c r="B223" s="96" t="s">
        <v>523</v>
      </c>
      <c r="C223" s="54" t="s">
        <v>176</v>
      </c>
      <c r="D223" s="54" t="s">
        <v>346</v>
      </c>
      <c r="E223" s="49" t="s">
        <v>634</v>
      </c>
      <c r="F223" s="49">
        <v>200</v>
      </c>
      <c r="G223" s="71">
        <v>1403290.81</v>
      </c>
      <c r="H223" s="71">
        <v>0</v>
      </c>
      <c r="I223" s="71">
        <v>0</v>
      </c>
    </row>
    <row r="224" spans="1:9" ht="72" x14ac:dyDescent="0.3">
      <c r="A224" s="49" t="s">
        <v>641</v>
      </c>
      <c r="B224" s="96" t="s">
        <v>523</v>
      </c>
      <c r="C224" s="54" t="s">
        <v>176</v>
      </c>
      <c r="D224" s="54" t="s">
        <v>346</v>
      </c>
      <c r="E224" s="49" t="s">
        <v>635</v>
      </c>
      <c r="F224" s="49" t="s">
        <v>528</v>
      </c>
      <c r="G224" s="71">
        <f>G225</f>
        <v>2765886.73</v>
      </c>
      <c r="H224" s="71">
        <f>H225</f>
        <v>0</v>
      </c>
      <c r="I224" s="71">
        <f>I225</f>
        <v>0</v>
      </c>
    </row>
    <row r="225" spans="1:9" ht="36" x14ac:dyDescent="0.3">
      <c r="A225" s="49" t="s">
        <v>171</v>
      </c>
      <c r="B225" s="96" t="s">
        <v>523</v>
      </c>
      <c r="C225" s="54" t="s">
        <v>176</v>
      </c>
      <c r="D225" s="54" t="s">
        <v>346</v>
      </c>
      <c r="E225" s="49" t="s">
        <v>635</v>
      </c>
      <c r="F225" s="49">
        <v>200</v>
      </c>
      <c r="G225" s="71">
        <v>2765886.73</v>
      </c>
      <c r="H225" s="71">
        <v>0</v>
      </c>
      <c r="I225" s="71">
        <v>0</v>
      </c>
    </row>
    <row r="226" spans="1:9" ht="22.8" x14ac:dyDescent="0.3">
      <c r="A226" s="45" t="s">
        <v>353</v>
      </c>
      <c r="B226" s="94" t="s">
        <v>523</v>
      </c>
      <c r="C226" s="81" t="s">
        <v>176</v>
      </c>
      <c r="D226" s="81" t="s">
        <v>354</v>
      </c>
      <c r="E226" s="45"/>
      <c r="F226" s="49"/>
      <c r="G226" s="71">
        <f>+G227</f>
        <v>50000</v>
      </c>
      <c r="H226" s="71">
        <f>+H227</f>
        <v>0</v>
      </c>
      <c r="I226" s="71">
        <f>+I227</f>
        <v>0</v>
      </c>
    </row>
    <row r="227" spans="1:9" ht="36" x14ac:dyDescent="0.3">
      <c r="A227" s="49" t="s">
        <v>745</v>
      </c>
      <c r="B227" s="96" t="s">
        <v>523</v>
      </c>
      <c r="C227" s="54" t="s">
        <v>176</v>
      </c>
      <c r="D227" s="49">
        <v>12</v>
      </c>
      <c r="E227" s="49" t="s">
        <v>535</v>
      </c>
      <c r="F227" s="49"/>
      <c r="G227" s="51">
        <f>G228</f>
        <v>50000</v>
      </c>
      <c r="H227" s="51">
        <f t="shared" ref="H227:I230" si="61">H228</f>
        <v>0</v>
      </c>
      <c r="I227" s="51">
        <f t="shared" si="61"/>
        <v>0</v>
      </c>
    </row>
    <row r="228" spans="1:9" ht="60" x14ac:dyDescent="0.3">
      <c r="A228" s="49" t="s">
        <v>356</v>
      </c>
      <c r="B228" s="96" t="s">
        <v>523</v>
      </c>
      <c r="C228" s="54" t="s">
        <v>176</v>
      </c>
      <c r="D228" s="49">
        <v>12</v>
      </c>
      <c r="E228" s="49" t="s">
        <v>587</v>
      </c>
      <c r="F228" s="49"/>
      <c r="G228" s="51">
        <f>G229</f>
        <v>50000</v>
      </c>
      <c r="H228" s="51">
        <f t="shared" si="61"/>
        <v>0</v>
      </c>
      <c r="I228" s="51">
        <f t="shared" si="61"/>
        <v>0</v>
      </c>
    </row>
    <row r="229" spans="1:9" ht="72" x14ac:dyDescent="0.3">
      <c r="A229" s="49" t="s">
        <v>711</v>
      </c>
      <c r="B229" s="96" t="s">
        <v>523</v>
      </c>
      <c r="C229" s="54" t="s">
        <v>176</v>
      </c>
      <c r="D229" s="49">
        <v>12</v>
      </c>
      <c r="E229" s="49" t="s">
        <v>588</v>
      </c>
      <c r="F229" s="49"/>
      <c r="G229" s="51">
        <f>G230</f>
        <v>50000</v>
      </c>
      <c r="H229" s="51">
        <f t="shared" si="61"/>
        <v>0</v>
      </c>
      <c r="I229" s="51">
        <f t="shared" si="61"/>
        <v>0</v>
      </c>
    </row>
    <row r="230" spans="1:9" ht="36" x14ac:dyDescent="0.3">
      <c r="A230" s="49" t="s">
        <v>712</v>
      </c>
      <c r="B230" s="96" t="s">
        <v>523</v>
      </c>
      <c r="C230" s="54" t="s">
        <v>176</v>
      </c>
      <c r="D230" s="49">
        <v>12</v>
      </c>
      <c r="E230" s="49" t="s">
        <v>358</v>
      </c>
      <c r="F230" s="49"/>
      <c r="G230" s="51">
        <f>G231</f>
        <v>50000</v>
      </c>
      <c r="H230" s="51">
        <f t="shared" si="61"/>
        <v>0</v>
      </c>
      <c r="I230" s="51">
        <f t="shared" si="61"/>
        <v>0</v>
      </c>
    </row>
    <row r="231" spans="1:9" ht="36" x14ac:dyDescent="0.3">
      <c r="A231" s="49" t="s">
        <v>171</v>
      </c>
      <c r="B231" s="96" t="s">
        <v>523</v>
      </c>
      <c r="C231" s="54" t="s">
        <v>176</v>
      </c>
      <c r="D231" s="49">
        <v>12</v>
      </c>
      <c r="E231" s="49" t="s">
        <v>358</v>
      </c>
      <c r="F231" s="49">
        <v>200</v>
      </c>
      <c r="G231" s="51">
        <v>50000</v>
      </c>
      <c r="H231" s="71">
        <v>0</v>
      </c>
      <c r="I231" s="71">
        <v>0</v>
      </c>
    </row>
    <row r="232" spans="1:9" ht="22.8" x14ac:dyDescent="0.3">
      <c r="A232" s="45" t="s">
        <v>359</v>
      </c>
      <c r="B232" s="94" t="s">
        <v>523</v>
      </c>
      <c r="C232" s="88" t="s">
        <v>223</v>
      </c>
      <c r="D232" s="88"/>
      <c r="E232" s="45"/>
      <c r="F232" s="45"/>
      <c r="G232" s="163">
        <f>G233</f>
        <v>6506203.04</v>
      </c>
      <c r="H232" s="163">
        <f>H233</f>
        <v>500000</v>
      </c>
      <c r="I232" s="163">
        <f>I233</f>
        <v>500000</v>
      </c>
    </row>
    <row r="233" spans="1:9" x14ac:dyDescent="0.3">
      <c r="A233" s="45" t="s">
        <v>360</v>
      </c>
      <c r="B233" s="94" t="s">
        <v>523</v>
      </c>
      <c r="C233" s="88" t="s">
        <v>223</v>
      </c>
      <c r="D233" s="88" t="s">
        <v>154</v>
      </c>
      <c r="E233" s="45"/>
      <c r="F233" s="45"/>
      <c r="G233" s="163">
        <f>+G234</f>
        <v>6506203.04</v>
      </c>
      <c r="H233" s="163">
        <f t="shared" ref="H233:I233" si="62">+H234</f>
        <v>500000</v>
      </c>
      <c r="I233" s="163">
        <f t="shared" si="62"/>
        <v>500000</v>
      </c>
    </row>
    <row r="234" spans="1:9" ht="48" x14ac:dyDescent="0.3">
      <c r="A234" s="103" t="s">
        <v>713</v>
      </c>
      <c r="B234" s="96" t="s">
        <v>523</v>
      </c>
      <c r="C234" s="75" t="s">
        <v>223</v>
      </c>
      <c r="D234" s="75" t="s">
        <v>154</v>
      </c>
      <c r="E234" s="75" t="s">
        <v>361</v>
      </c>
      <c r="F234" s="49"/>
      <c r="G234" s="76">
        <f>G235</f>
        <v>6506203.04</v>
      </c>
      <c r="H234" s="76">
        <f>H235</f>
        <v>500000</v>
      </c>
      <c r="I234" s="76">
        <f>I235</f>
        <v>500000</v>
      </c>
    </row>
    <row r="235" spans="1:9" ht="84" x14ac:dyDescent="0.3">
      <c r="A235" s="49" t="s">
        <v>714</v>
      </c>
      <c r="B235" s="96" t="s">
        <v>523</v>
      </c>
      <c r="C235" s="75" t="s">
        <v>223</v>
      </c>
      <c r="D235" s="75" t="s">
        <v>154</v>
      </c>
      <c r="E235" s="75" t="s">
        <v>536</v>
      </c>
      <c r="F235" s="49"/>
      <c r="G235" s="76">
        <f>G236+G243</f>
        <v>6506203.04</v>
      </c>
      <c r="H235" s="76">
        <f t="shared" ref="H235:I235" si="63">H236+H243</f>
        <v>500000</v>
      </c>
      <c r="I235" s="76">
        <f t="shared" si="63"/>
        <v>500000</v>
      </c>
    </row>
    <row r="236" spans="1:9" ht="36" x14ac:dyDescent="0.3">
      <c r="A236" s="49" t="s">
        <v>809</v>
      </c>
      <c r="B236" s="96" t="s">
        <v>523</v>
      </c>
      <c r="C236" s="75" t="s">
        <v>223</v>
      </c>
      <c r="D236" s="75" t="s">
        <v>154</v>
      </c>
      <c r="E236" s="75" t="s">
        <v>805</v>
      </c>
      <c r="F236" s="49"/>
      <c r="G236" s="76">
        <f>G239+G241+G237</f>
        <v>2921191.67</v>
      </c>
      <c r="H236" s="76">
        <f t="shared" ref="H236:I236" si="64">H239+H241+H237</f>
        <v>0</v>
      </c>
      <c r="I236" s="76">
        <f t="shared" si="64"/>
        <v>0</v>
      </c>
    </row>
    <row r="237" spans="1:9" ht="60" x14ac:dyDescent="0.3">
      <c r="A237" s="49" t="s">
        <v>831</v>
      </c>
      <c r="B237" s="96" t="s">
        <v>523</v>
      </c>
      <c r="C237" s="56" t="s">
        <v>223</v>
      </c>
      <c r="D237" s="56" t="s">
        <v>154</v>
      </c>
      <c r="E237" s="75" t="s">
        <v>832</v>
      </c>
      <c r="F237" s="49"/>
      <c r="G237" s="76">
        <f>G238</f>
        <v>2462203.04</v>
      </c>
      <c r="H237" s="76">
        <f t="shared" ref="H237:I237" si="65">H238</f>
        <v>0</v>
      </c>
      <c r="I237" s="76">
        <f t="shared" si="65"/>
        <v>0</v>
      </c>
    </row>
    <row r="238" spans="1:9" ht="36" x14ac:dyDescent="0.3">
      <c r="A238" s="49" t="s">
        <v>329</v>
      </c>
      <c r="B238" s="96" t="s">
        <v>523</v>
      </c>
      <c r="C238" s="56" t="s">
        <v>223</v>
      </c>
      <c r="D238" s="56" t="s">
        <v>154</v>
      </c>
      <c r="E238" s="75" t="s">
        <v>832</v>
      </c>
      <c r="F238" s="49">
        <v>400</v>
      </c>
      <c r="G238" s="76">
        <v>2462203.04</v>
      </c>
      <c r="H238" s="76">
        <v>0</v>
      </c>
      <c r="I238" s="76">
        <v>0</v>
      </c>
    </row>
    <row r="239" spans="1:9" ht="60" x14ac:dyDescent="0.3">
      <c r="A239" s="49" t="s">
        <v>808</v>
      </c>
      <c r="B239" s="96" t="s">
        <v>523</v>
      </c>
      <c r="C239" s="75" t="s">
        <v>223</v>
      </c>
      <c r="D239" s="75" t="s">
        <v>154</v>
      </c>
      <c r="E239" s="75" t="s">
        <v>806</v>
      </c>
      <c r="F239" s="49"/>
      <c r="G239" s="76">
        <f>G240</f>
        <v>94238.66</v>
      </c>
      <c r="H239" s="76">
        <f t="shared" ref="H239:I239" si="66">H240</f>
        <v>0</v>
      </c>
      <c r="I239" s="76">
        <f t="shared" si="66"/>
        <v>0</v>
      </c>
    </row>
    <row r="240" spans="1:9" ht="36" x14ac:dyDescent="0.3">
      <c r="A240" s="49" t="s">
        <v>329</v>
      </c>
      <c r="B240" s="96" t="s">
        <v>523</v>
      </c>
      <c r="C240" s="75" t="s">
        <v>223</v>
      </c>
      <c r="D240" s="75" t="s">
        <v>154</v>
      </c>
      <c r="E240" s="75" t="s">
        <v>806</v>
      </c>
      <c r="F240" s="49">
        <v>400</v>
      </c>
      <c r="G240" s="76">
        <v>94238.66</v>
      </c>
      <c r="H240" s="76">
        <v>0</v>
      </c>
      <c r="I240" s="76">
        <v>0</v>
      </c>
    </row>
    <row r="241" spans="1:12" ht="36" x14ac:dyDescent="0.3">
      <c r="A241" s="49" t="s">
        <v>363</v>
      </c>
      <c r="B241" s="96" t="s">
        <v>523</v>
      </c>
      <c r="C241" s="75" t="s">
        <v>223</v>
      </c>
      <c r="D241" s="75" t="s">
        <v>154</v>
      </c>
      <c r="E241" s="75" t="s">
        <v>807</v>
      </c>
      <c r="F241" s="49"/>
      <c r="G241" s="76">
        <f>G242</f>
        <v>364749.97</v>
      </c>
      <c r="H241" s="76">
        <f t="shared" ref="H241:I241" si="67">H242</f>
        <v>0</v>
      </c>
      <c r="I241" s="76">
        <f t="shared" si="67"/>
        <v>0</v>
      </c>
    </row>
    <row r="242" spans="1:12" ht="36" x14ac:dyDescent="0.3">
      <c r="A242" s="49" t="s">
        <v>329</v>
      </c>
      <c r="B242" s="96" t="s">
        <v>523</v>
      </c>
      <c r="C242" s="75" t="s">
        <v>223</v>
      </c>
      <c r="D242" s="75" t="s">
        <v>154</v>
      </c>
      <c r="E242" s="75" t="s">
        <v>807</v>
      </c>
      <c r="F242" s="49">
        <v>400</v>
      </c>
      <c r="G242" s="76">
        <v>364749.97</v>
      </c>
      <c r="H242" s="76">
        <v>0</v>
      </c>
      <c r="I242" s="76">
        <v>0</v>
      </c>
    </row>
    <row r="243" spans="1:12" ht="36" x14ac:dyDescent="0.3">
      <c r="A243" s="49" t="s">
        <v>364</v>
      </c>
      <c r="B243" s="96" t="s">
        <v>523</v>
      </c>
      <c r="C243" s="75" t="s">
        <v>223</v>
      </c>
      <c r="D243" s="75" t="s">
        <v>154</v>
      </c>
      <c r="E243" s="49" t="s">
        <v>537</v>
      </c>
      <c r="F243" s="49"/>
      <c r="G243" s="76">
        <f>G244</f>
        <v>3585011.37</v>
      </c>
      <c r="H243" s="76">
        <f t="shared" ref="H243:I243" si="68">H244</f>
        <v>500000</v>
      </c>
      <c r="I243" s="76">
        <f t="shared" si="68"/>
        <v>500000</v>
      </c>
    </row>
    <row r="244" spans="1:12" ht="24" x14ac:dyDescent="0.3">
      <c r="A244" s="49" t="s">
        <v>366</v>
      </c>
      <c r="B244" s="96" t="s">
        <v>523</v>
      </c>
      <c r="C244" s="75" t="s">
        <v>223</v>
      </c>
      <c r="D244" s="75" t="s">
        <v>154</v>
      </c>
      <c r="E244" s="49" t="s">
        <v>367</v>
      </c>
      <c r="F244" s="49"/>
      <c r="G244" s="76">
        <f>G245+G246</f>
        <v>3585011.37</v>
      </c>
      <c r="H244" s="76">
        <f t="shared" ref="H244:I244" si="69">H245</f>
        <v>500000</v>
      </c>
      <c r="I244" s="76">
        <f t="shared" si="69"/>
        <v>500000</v>
      </c>
    </row>
    <row r="245" spans="1:12" ht="36" x14ac:dyDescent="0.3">
      <c r="A245" s="49" t="s">
        <v>171</v>
      </c>
      <c r="B245" s="96" t="s">
        <v>523</v>
      </c>
      <c r="C245" s="75" t="s">
        <v>223</v>
      </c>
      <c r="D245" s="75" t="s">
        <v>154</v>
      </c>
      <c r="E245" s="49" t="s">
        <v>367</v>
      </c>
      <c r="F245" s="49">
        <v>200</v>
      </c>
      <c r="G245" s="76">
        <v>1585011.37</v>
      </c>
      <c r="H245" s="76">
        <v>500000</v>
      </c>
      <c r="I245" s="76">
        <v>500000</v>
      </c>
    </row>
    <row r="246" spans="1:12" x14ac:dyDescent="0.3">
      <c r="A246" s="49" t="s">
        <v>215</v>
      </c>
      <c r="B246" s="96" t="s">
        <v>523</v>
      </c>
      <c r="C246" s="75" t="s">
        <v>223</v>
      </c>
      <c r="D246" s="75" t="s">
        <v>154</v>
      </c>
      <c r="E246" s="49" t="s">
        <v>367</v>
      </c>
      <c r="F246" s="49">
        <v>800</v>
      </c>
      <c r="G246" s="76">
        <v>2000000</v>
      </c>
      <c r="H246" s="76">
        <v>0</v>
      </c>
      <c r="I246" s="76">
        <v>0</v>
      </c>
    </row>
    <row r="247" spans="1:12" x14ac:dyDescent="0.3">
      <c r="A247" s="45" t="s">
        <v>368</v>
      </c>
      <c r="B247" s="94" t="s">
        <v>523</v>
      </c>
      <c r="C247" s="88" t="s">
        <v>369</v>
      </c>
      <c r="D247" s="88" t="s">
        <v>304</v>
      </c>
      <c r="E247" s="88"/>
      <c r="F247" s="45"/>
      <c r="G247" s="163">
        <f>+G254+G260+G248</f>
        <v>1215552</v>
      </c>
      <c r="H247" s="163">
        <f t="shared" ref="H247:I247" si="70">+H254+H260+H248</f>
        <v>642416</v>
      </c>
      <c r="I247" s="163">
        <f t="shared" si="70"/>
        <v>642416</v>
      </c>
      <c r="J247" s="182"/>
      <c r="K247" s="182"/>
      <c r="L247" s="182"/>
    </row>
    <row r="248" spans="1:12" x14ac:dyDescent="0.3">
      <c r="A248" s="45" t="s">
        <v>370</v>
      </c>
      <c r="B248" s="81" t="s">
        <v>523</v>
      </c>
      <c r="C248" s="81" t="s">
        <v>369</v>
      </c>
      <c r="D248" s="81" t="s">
        <v>152</v>
      </c>
      <c r="E248" s="88"/>
      <c r="F248" s="45"/>
      <c r="G248" s="163">
        <f>G249</f>
        <v>200000</v>
      </c>
      <c r="H248" s="163">
        <f t="shared" ref="H248:I248" si="71">H249</f>
        <v>0</v>
      </c>
      <c r="I248" s="163">
        <f t="shared" si="71"/>
        <v>0</v>
      </c>
      <c r="J248" s="182"/>
      <c r="K248" s="182"/>
      <c r="L248" s="182"/>
    </row>
    <row r="249" spans="1:12" ht="48" x14ac:dyDescent="0.3">
      <c r="A249" s="49" t="s">
        <v>833</v>
      </c>
      <c r="B249" s="96" t="s">
        <v>523</v>
      </c>
      <c r="C249" s="54" t="s">
        <v>369</v>
      </c>
      <c r="D249" s="54" t="s">
        <v>152</v>
      </c>
      <c r="E249" s="54" t="s">
        <v>834</v>
      </c>
      <c r="F249" s="49"/>
      <c r="G249" s="76">
        <f>G250</f>
        <v>200000</v>
      </c>
      <c r="H249" s="76">
        <f t="shared" ref="H249:I249" si="72">H250</f>
        <v>0</v>
      </c>
      <c r="I249" s="76">
        <f t="shared" si="72"/>
        <v>0</v>
      </c>
      <c r="J249" s="182"/>
      <c r="K249" s="182"/>
      <c r="L249" s="182"/>
    </row>
    <row r="250" spans="1:12" ht="72" x14ac:dyDescent="0.3">
      <c r="A250" s="49" t="s">
        <v>835</v>
      </c>
      <c r="B250" s="96" t="s">
        <v>523</v>
      </c>
      <c r="C250" s="54" t="s">
        <v>369</v>
      </c>
      <c r="D250" s="54" t="s">
        <v>152</v>
      </c>
      <c r="E250" s="49" t="s">
        <v>836</v>
      </c>
      <c r="F250" s="49"/>
      <c r="G250" s="76">
        <f>G251</f>
        <v>200000</v>
      </c>
      <c r="H250" s="76">
        <f t="shared" ref="H250:I250" si="73">H251</f>
        <v>0</v>
      </c>
      <c r="I250" s="76">
        <f t="shared" si="73"/>
        <v>0</v>
      </c>
      <c r="J250" s="182"/>
      <c r="K250" s="182"/>
      <c r="L250" s="182"/>
    </row>
    <row r="251" spans="1:12" ht="36" x14ac:dyDescent="0.3">
      <c r="A251" s="49" t="s">
        <v>837</v>
      </c>
      <c r="B251" s="96" t="s">
        <v>523</v>
      </c>
      <c r="C251" s="54" t="s">
        <v>369</v>
      </c>
      <c r="D251" s="54" t="s">
        <v>152</v>
      </c>
      <c r="E251" s="54" t="s">
        <v>838</v>
      </c>
      <c r="F251" s="49"/>
      <c r="G251" s="76">
        <f>G252</f>
        <v>200000</v>
      </c>
      <c r="H251" s="76">
        <f t="shared" ref="H251:I251" si="74">H252</f>
        <v>0</v>
      </c>
      <c r="I251" s="76">
        <f t="shared" si="74"/>
        <v>0</v>
      </c>
      <c r="J251" s="182"/>
      <c r="K251" s="182"/>
      <c r="L251" s="182"/>
    </row>
    <row r="252" spans="1:12" ht="36" x14ac:dyDescent="0.3">
      <c r="A252" s="49" t="s">
        <v>363</v>
      </c>
      <c r="B252" s="96" t="s">
        <v>523</v>
      </c>
      <c r="C252" s="54" t="s">
        <v>369</v>
      </c>
      <c r="D252" s="54" t="s">
        <v>152</v>
      </c>
      <c r="E252" s="54" t="s">
        <v>546</v>
      </c>
      <c r="F252" s="49"/>
      <c r="G252" s="76">
        <f>G253</f>
        <v>200000</v>
      </c>
      <c r="H252" s="76">
        <f t="shared" ref="H252:I252" si="75">H253</f>
        <v>0</v>
      </c>
      <c r="I252" s="76">
        <f t="shared" si="75"/>
        <v>0</v>
      </c>
      <c r="J252" s="182"/>
      <c r="K252" s="182"/>
      <c r="L252" s="182"/>
    </row>
    <row r="253" spans="1:12" ht="36" x14ac:dyDescent="0.3">
      <c r="A253" s="49" t="s">
        <v>329</v>
      </c>
      <c r="B253" s="96" t="s">
        <v>523</v>
      </c>
      <c r="C253" s="54" t="s">
        <v>369</v>
      </c>
      <c r="D253" s="54" t="s">
        <v>152</v>
      </c>
      <c r="E253" s="54" t="s">
        <v>546</v>
      </c>
      <c r="F253" s="49">
        <v>400</v>
      </c>
      <c r="G253" s="76">
        <v>200000</v>
      </c>
      <c r="H253" s="76">
        <v>0</v>
      </c>
      <c r="I253" s="76">
        <v>0</v>
      </c>
      <c r="J253" s="182"/>
      <c r="K253" s="182"/>
      <c r="L253" s="182"/>
    </row>
    <row r="254" spans="1:12" x14ac:dyDescent="0.3">
      <c r="A254" s="45" t="s">
        <v>429</v>
      </c>
      <c r="B254" s="94" t="s">
        <v>523</v>
      </c>
      <c r="C254" s="81" t="s">
        <v>369</v>
      </c>
      <c r="D254" s="81" t="s">
        <v>369</v>
      </c>
      <c r="E254" s="81"/>
      <c r="F254" s="45"/>
      <c r="G254" s="165">
        <f>G255</f>
        <v>100000</v>
      </c>
      <c r="H254" s="165">
        <f t="shared" ref="H254:I258" si="76">H255</f>
        <v>50000</v>
      </c>
      <c r="I254" s="165">
        <f t="shared" si="76"/>
        <v>50000</v>
      </c>
    </row>
    <row r="255" spans="1:12" ht="72" x14ac:dyDescent="0.3">
      <c r="A255" s="49" t="s">
        <v>733</v>
      </c>
      <c r="B255" s="96" t="s">
        <v>523</v>
      </c>
      <c r="C255" s="54" t="s">
        <v>369</v>
      </c>
      <c r="D255" s="54" t="s">
        <v>369</v>
      </c>
      <c r="E255" s="54" t="s">
        <v>430</v>
      </c>
      <c r="F255" s="49"/>
      <c r="G255" s="58">
        <f>G256</f>
        <v>100000</v>
      </c>
      <c r="H255" s="58">
        <f t="shared" si="76"/>
        <v>50000</v>
      </c>
      <c r="I255" s="58">
        <f t="shared" si="76"/>
        <v>50000</v>
      </c>
    </row>
    <row r="256" spans="1:12" ht="96" x14ac:dyDescent="0.3">
      <c r="A256" s="49" t="s">
        <v>746</v>
      </c>
      <c r="B256" s="96" t="s">
        <v>523</v>
      </c>
      <c r="C256" s="54" t="s">
        <v>369</v>
      </c>
      <c r="D256" s="54" t="s">
        <v>369</v>
      </c>
      <c r="E256" s="54" t="s">
        <v>669</v>
      </c>
      <c r="F256" s="49"/>
      <c r="G256" s="58">
        <f>G257</f>
        <v>100000</v>
      </c>
      <c r="H256" s="58">
        <f t="shared" si="76"/>
        <v>50000</v>
      </c>
      <c r="I256" s="58">
        <f t="shared" si="76"/>
        <v>50000</v>
      </c>
    </row>
    <row r="257" spans="1:9" ht="84" x14ac:dyDescent="0.3">
      <c r="A257" s="52" t="s">
        <v>432</v>
      </c>
      <c r="B257" s="96" t="s">
        <v>523</v>
      </c>
      <c r="C257" s="54" t="s">
        <v>369</v>
      </c>
      <c r="D257" s="54" t="s">
        <v>369</v>
      </c>
      <c r="E257" s="54" t="s">
        <v>670</v>
      </c>
      <c r="F257" s="49"/>
      <c r="G257" s="58">
        <f>G258</f>
        <v>100000</v>
      </c>
      <c r="H257" s="58">
        <f t="shared" si="76"/>
        <v>50000</v>
      </c>
      <c r="I257" s="58">
        <f t="shared" si="76"/>
        <v>50000</v>
      </c>
    </row>
    <row r="258" spans="1:9" ht="24" x14ac:dyDescent="0.3">
      <c r="A258" s="49" t="s">
        <v>433</v>
      </c>
      <c r="B258" s="96" t="s">
        <v>523</v>
      </c>
      <c r="C258" s="54" t="s">
        <v>369</v>
      </c>
      <c r="D258" s="54" t="s">
        <v>369</v>
      </c>
      <c r="E258" s="54" t="s">
        <v>671</v>
      </c>
      <c r="F258" s="49"/>
      <c r="G258" s="58">
        <f>G259</f>
        <v>100000</v>
      </c>
      <c r="H258" s="58">
        <f t="shared" si="76"/>
        <v>50000</v>
      </c>
      <c r="I258" s="58">
        <f t="shared" si="76"/>
        <v>50000</v>
      </c>
    </row>
    <row r="259" spans="1:9" ht="36" x14ac:dyDescent="0.3">
      <c r="A259" s="49" t="s">
        <v>171</v>
      </c>
      <c r="B259" s="96" t="s">
        <v>523</v>
      </c>
      <c r="C259" s="54" t="s">
        <v>369</v>
      </c>
      <c r="D259" s="54" t="s">
        <v>369</v>
      </c>
      <c r="E259" s="54" t="s">
        <v>672</v>
      </c>
      <c r="F259" s="49">
        <v>200</v>
      </c>
      <c r="G259" s="58">
        <v>100000</v>
      </c>
      <c r="H259" s="58">
        <v>50000</v>
      </c>
      <c r="I259" s="58">
        <v>50000</v>
      </c>
    </row>
    <row r="260" spans="1:9" x14ac:dyDescent="0.3">
      <c r="A260" s="45" t="s">
        <v>435</v>
      </c>
      <c r="B260" s="94" t="s">
        <v>523</v>
      </c>
      <c r="C260" s="81" t="s">
        <v>369</v>
      </c>
      <c r="D260" s="81" t="s">
        <v>346</v>
      </c>
      <c r="E260" s="81"/>
      <c r="F260" s="45"/>
      <c r="G260" s="165">
        <f>G261</f>
        <v>915552</v>
      </c>
      <c r="H260" s="165">
        <f t="shared" ref="H260:I262" si="77">H261</f>
        <v>592416</v>
      </c>
      <c r="I260" s="165">
        <f t="shared" si="77"/>
        <v>592416</v>
      </c>
    </row>
    <row r="261" spans="1:9" ht="72" x14ac:dyDescent="0.3">
      <c r="A261" s="49" t="s">
        <v>733</v>
      </c>
      <c r="B261" s="96" t="s">
        <v>523</v>
      </c>
      <c r="C261" s="54" t="s">
        <v>369</v>
      </c>
      <c r="D261" s="54" t="s">
        <v>346</v>
      </c>
      <c r="E261" s="54" t="s">
        <v>430</v>
      </c>
      <c r="F261" s="49"/>
      <c r="G261" s="58">
        <f>G262</f>
        <v>915552</v>
      </c>
      <c r="H261" s="58">
        <f t="shared" si="77"/>
        <v>592416</v>
      </c>
      <c r="I261" s="58">
        <f t="shared" si="77"/>
        <v>592416</v>
      </c>
    </row>
    <row r="262" spans="1:9" ht="120" x14ac:dyDescent="0.3">
      <c r="A262" s="52" t="s">
        <v>439</v>
      </c>
      <c r="B262" s="96" t="s">
        <v>523</v>
      </c>
      <c r="C262" s="54" t="s">
        <v>369</v>
      </c>
      <c r="D262" s="54" t="s">
        <v>346</v>
      </c>
      <c r="E262" s="54" t="s">
        <v>431</v>
      </c>
      <c r="F262" s="49"/>
      <c r="G262" s="58">
        <f>G263</f>
        <v>915552</v>
      </c>
      <c r="H262" s="58">
        <f t="shared" si="77"/>
        <v>592416</v>
      </c>
      <c r="I262" s="58">
        <f t="shared" si="77"/>
        <v>592416</v>
      </c>
    </row>
    <row r="263" spans="1:9" ht="36" x14ac:dyDescent="0.3">
      <c r="A263" s="49" t="s">
        <v>747</v>
      </c>
      <c r="B263" s="96" t="s">
        <v>523</v>
      </c>
      <c r="C263" s="54" t="s">
        <v>369</v>
      </c>
      <c r="D263" s="54" t="s">
        <v>346</v>
      </c>
      <c r="E263" s="54" t="s">
        <v>673</v>
      </c>
      <c r="F263" s="49"/>
      <c r="G263" s="58">
        <f>G264+G266</f>
        <v>915552</v>
      </c>
      <c r="H263" s="58">
        <f>H264+H266</f>
        <v>592416</v>
      </c>
      <c r="I263" s="58">
        <f>I264+I266</f>
        <v>592416</v>
      </c>
    </row>
    <row r="264" spans="1:9" ht="36" x14ac:dyDescent="0.3">
      <c r="A264" s="49" t="s">
        <v>721</v>
      </c>
      <c r="B264" s="96" t="s">
        <v>523</v>
      </c>
      <c r="C264" s="54" t="s">
        <v>369</v>
      </c>
      <c r="D264" s="54" t="s">
        <v>346</v>
      </c>
      <c r="E264" s="54" t="s">
        <v>675</v>
      </c>
      <c r="F264" s="49"/>
      <c r="G264" s="58">
        <f>G265</f>
        <v>323136</v>
      </c>
      <c r="H264" s="58">
        <f>H265</f>
        <v>0</v>
      </c>
      <c r="I264" s="58">
        <f>I265</f>
        <v>0</v>
      </c>
    </row>
    <row r="265" spans="1:9" ht="24" x14ac:dyDescent="0.3">
      <c r="A265" s="49" t="s">
        <v>286</v>
      </c>
      <c r="B265" s="96" t="s">
        <v>523</v>
      </c>
      <c r="C265" s="54" t="s">
        <v>369</v>
      </c>
      <c r="D265" s="54" t="s">
        <v>346</v>
      </c>
      <c r="E265" s="54" t="s">
        <v>675</v>
      </c>
      <c r="F265" s="49">
        <v>300</v>
      </c>
      <c r="G265" s="58">
        <v>323136</v>
      </c>
      <c r="H265" s="58">
        <v>0</v>
      </c>
      <c r="I265" s="58">
        <v>0</v>
      </c>
    </row>
    <row r="266" spans="1:9" ht="24" x14ac:dyDescent="0.3">
      <c r="A266" s="49" t="s">
        <v>441</v>
      </c>
      <c r="B266" s="96" t="s">
        <v>523</v>
      </c>
      <c r="C266" s="54" t="s">
        <v>369</v>
      </c>
      <c r="D266" s="54" t="s">
        <v>346</v>
      </c>
      <c r="E266" s="54" t="s">
        <v>676</v>
      </c>
      <c r="F266" s="49"/>
      <c r="G266" s="58">
        <f>G267</f>
        <v>592416</v>
      </c>
      <c r="H266" s="58">
        <f>H267</f>
        <v>592416</v>
      </c>
      <c r="I266" s="58">
        <f>I267</f>
        <v>592416</v>
      </c>
    </row>
    <row r="267" spans="1:9" ht="24" x14ac:dyDescent="0.3">
      <c r="A267" s="49" t="s">
        <v>286</v>
      </c>
      <c r="B267" s="96" t="s">
        <v>523</v>
      </c>
      <c r="C267" s="54" t="s">
        <v>369</v>
      </c>
      <c r="D267" s="54" t="s">
        <v>346</v>
      </c>
      <c r="E267" s="54" t="s">
        <v>676</v>
      </c>
      <c r="F267" s="49">
        <v>300</v>
      </c>
      <c r="G267" s="58">
        <v>592416</v>
      </c>
      <c r="H267" s="58">
        <v>592416</v>
      </c>
      <c r="I267" s="58">
        <v>592416</v>
      </c>
    </row>
    <row r="268" spans="1:9" x14ac:dyDescent="0.3">
      <c r="A268" s="45" t="s">
        <v>442</v>
      </c>
      <c r="B268" s="94" t="s">
        <v>523</v>
      </c>
      <c r="C268" s="81" t="s">
        <v>338</v>
      </c>
      <c r="D268" s="81" t="s">
        <v>304</v>
      </c>
      <c r="E268" s="81"/>
      <c r="F268" s="45"/>
      <c r="G268" s="165">
        <f>G269</f>
        <v>52167095</v>
      </c>
      <c r="H268" s="165">
        <f>H269</f>
        <v>29259844</v>
      </c>
      <c r="I268" s="165">
        <f>I269</f>
        <v>29958689</v>
      </c>
    </row>
    <row r="269" spans="1:9" x14ac:dyDescent="0.3">
      <c r="A269" s="45" t="s">
        <v>443</v>
      </c>
      <c r="B269" s="94" t="s">
        <v>523</v>
      </c>
      <c r="C269" s="81" t="s">
        <v>338</v>
      </c>
      <c r="D269" s="81" t="s">
        <v>152</v>
      </c>
      <c r="E269" s="81"/>
      <c r="F269" s="45"/>
      <c r="G269" s="165">
        <f t="shared" ref="G269:I269" si="78">G270</f>
        <v>52167095</v>
      </c>
      <c r="H269" s="165">
        <f t="shared" si="78"/>
        <v>29259844</v>
      </c>
      <c r="I269" s="165">
        <f t="shared" si="78"/>
        <v>29958689</v>
      </c>
    </row>
    <row r="270" spans="1:9" ht="42.75" customHeight="1" x14ac:dyDescent="0.3">
      <c r="A270" s="49" t="s">
        <v>444</v>
      </c>
      <c r="B270" s="96" t="s">
        <v>523</v>
      </c>
      <c r="C270" s="54" t="s">
        <v>338</v>
      </c>
      <c r="D270" s="54" t="s">
        <v>152</v>
      </c>
      <c r="E270" s="54" t="s">
        <v>445</v>
      </c>
      <c r="F270" s="49"/>
      <c r="G270" s="58">
        <f>G271+G282+G289</f>
        <v>52167095</v>
      </c>
      <c r="H270" s="58">
        <f>H271+H282+H289</f>
        <v>29259844</v>
      </c>
      <c r="I270" s="58">
        <f>I271+I282+I289</f>
        <v>29958689</v>
      </c>
    </row>
    <row r="271" spans="1:9" ht="60" x14ac:dyDescent="0.3">
      <c r="A271" s="49" t="s">
        <v>748</v>
      </c>
      <c r="B271" s="96" t="s">
        <v>523</v>
      </c>
      <c r="C271" s="54" t="s">
        <v>338</v>
      </c>
      <c r="D271" s="54" t="s">
        <v>152</v>
      </c>
      <c r="E271" s="54" t="s">
        <v>446</v>
      </c>
      <c r="F271" s="49"/>
      <c r="G271" s="58">
        <f>G272</f>
        <v>35469077</v>
      </c>
      <c r="H271" s="58">
        <f t="shared" ref="H271:I271" si="79">H272</f>
        <v>15244826</v>
      </c>
      <c r="I271" s="58">
        <f t="shared" si="79"/>
        <v>15843671</v>
      </c>
    </row>
    <row r="272" spans="1:9" ht="36" x14ac:dyDescent="0.3">
      <c r="A272" s="49" t="s">
        <v>447</v>
      </c>
      <c r="B272" s="96" t="s">
        <v>523</v>
      </c>
      <c r="C272" s="54" t="s">
        <v>338</v>
      </c>
      <c r="D272" s="54" t="s">
        <v>152</v>
      </c>
      <c r="E272" s="54" t="s">
        <v>448</v>
      </c>
      <c r="F272" s="49"/>
      <c r="G272" s="58">
        <f>G273+G275+G277</f>
        <v>35469077</v>
      </c>
      <c r="H272" s="58">
        <f t="shared" ref="H272:I272" si="80">H273+H275+H277</f>
        <v>15244826</v>
      </c>
      <c r="I272" s="58">
        <f t="shared" si="80"/>
        <v>15843671</v>
      </c>
    </row>
    <row r="273" spans="1:9" ht="48" x14ac:dyDescent="0.3">
      <c r="A273" s="49" t="s">
        <v>449</v>
      </c>
      <c r="B273" s="96" t="s">
        <v>523</v>
      </c>
      <c r="C273" s="54" t="s">
        <v>338</v>
      </c>
      <c r="D273" s="54" t="s">
        <v>152</v>
      </c>
      <c r="E273" s="54" t="s">
        <v>450</v>
      </c>
      <c r="F273" s="49"/>
      <c r="G273" s="58">
        <f>G274</f>
        <v>5279077</v>
      </c>
      <c r="H273" s="58">
        <f t="shared" ref="H273:I273" si="81">H274</f>
        <v>0</v>
      </c>
      <c r="I273" s="58">
        <f t="shared" si="81"/>
        <v>0</v>
      </c>
    </row>
    <row r="274" spans="1:9" ht="72" x14ac:dyDescent="0.3">
      <c r="A274" s="49" t="s">
        <v>160</v>
      </c>
      <c r="B274" s="96" t="s">
        <v>523</v>
      </c>
      <c r="C274" s="54" t="s">
        <v>338</v>
      </c>
      <c r="D274" s="54" t="s">
        <v>152</v>
      </c>
      <c r="E274" s="54" t="s">
        <v>450</v>
      </c>
      <c r="F274" s="49">
        <v>100</v>
      </c>
      <c r="G274" s="58">
        <v>5279077</v>
      </c>
      <c r="H274" s="58">
        <v>0</v>
      </c>
      <c r="I274" s="58">
        <v>0</v>
      </c>
    </row>
    <row r="275" spans="1:9" ht="48" x14ac:dyDescent="0.3">
      <c r="A275" s="49" t="s">
        <v>451</v>
      </c>
      <c r="B275" s="96" t="s">
        <v>523</v>
      </c>
      <c r="C275" s="54" t="s">
        <v>338</v>
      </c>
      <c r="D275" s="54" t="s">
        <v>152</v>
      </c>
      <c r="E275" s="54" t="s">
        <v>452</v>
      </c>
      <c r="F275" s="49"/>
      <c r="G275" s="58">
        <f>G276</f>
        <v>15481000</v>
      </c>
      <c r="H275" s="58">
        <f t="shared" ref="H275:I275" si="82">H276</f>
        <v>12723826</v>
      </c>
      <c r="I275" s="58">
        <f t="shared" si="82"/>
        <v>13222671</v>
      </c>
    </row>
    <row r="276" spans="1:9" ht="72" x14ac:dyDescent="0.3">
      <c r="A276" s="49" t="s">
        <v>160</v>
      </c>
      <c r="B276" s="96" t="s">
        <v>523</v>
      </c>
      <c r="C276" s="54" t="s">
        <v>338</v>
      </c>
      <c r="D276" s="54" t="s">
        <v>152</v>
      </c>
      <c r="E276" s="54" t="s">
        <v>452</v>
      </c>
      <c r="F276" s="49">
        <v>100</v>
      </c>
      <c r="G276" s="58">
        <v>15481000</v>
      </c>
      <c r="H276" s="58">
        <v>12723826</v>
      </c>
      <c r="I276" s="58">
        <v>13222671</v>
      </c>
    </row>
    <row r="277" spans="1:9" ht="36" x14ac:dyDescent="0.3">
      <c r="A277" s="49" t="s">
        <v>289</v>
      </c>
      <c r="B277" s="96" t="s">
        <v>523</v>
      </c>
      <c r="C277" s="54" t="s">
        <v>338</v>
      </c>
      <c r="D277" s="54" t="s">
        <v>152</v>
      </c>
      <c r="E277" s="54" t="s">
        <v>453</v>
      </c>
      <c r="F277" s="49"/>
      <c r="G277" s="58">
        <f>G279+G281+G278+G280</f>
        <v>14709000</v>
      </c>
      <c r="H277" s="58">
        <f t="shared" ref="H277:I277" si="83">H279+H281+H278</f>
        <v>2521000</v>
      </c>
      <c r="I277" s="58">
        <f t="shared" si="83"/>
        <v>2621000</v>
      </c>
    </row>
    <row r="278" spans="1:9" ht="72" x14ac:dyDescent="0.3">
      <c r="A278" s="49" t="s">
        <v>160</v>
      </c>
      <c r="B278" s="96" t="s">
        <v>523</v>
      </c>
      <c r="C278" s="54" t="s">
        <v>338</v>
      </c>
      <c r="D278" s="54" t="s">
        <v>152</v>
      </c>
      <c r="E278" s="54" t="s">
        <v>453</v>
      </c>
      <c r="F278" s="49">
        <v>100</v>
      </c>
      <c r="G278" s="58">
        <v>1064000</v>
      </c>
      <c r="H278" s="58">
        <v>1064000</v>
      </c>
      <c r="I278" s="58">
        <v>1064000</v>
      </c>
    </row>
    <row r="279" spans="1:9" ht="36" x14ac:dyDescent="0.3">
      <c r="A279" s="49" t="s">
        <v>171</v>
      </c>
      <c r="B279" s="96" t="s">
        <v>523</v>
      </c>
      <c r="C279" s="54" t="s">
        <v>338</v>
      </c>
      <c r="D279" s="54" t="s">
        <v>152</v>
      </c>
      <c r="E279" s="54" t="s">
        <v>453</v>
      </c>
      <c r="F279" s="49">
        <v>200</v>
      </c>
      <c r="G279" s="58">
        <v>13288000</v>
      </c>
      <c r="H279" s="58">
        <v>1400000</v>
      </c>
      <c r="I279" s="58">
        <v>1500000</v>
      </c>
    </row>
    <row r="280" spans="1:9" ht="36" x14ac:dyDescent="0.3">
      <c r="A280" s="49" t="s">
        <v>329</v>
      </c>
      <c r="B280" s="96" t="s">
        <v>523</v>
      </c>
      <c r="C280" s="54" t="s">
        <v>338</v>
      </c>
      <c r="D280" s="54" t="s">
        <v>152</v>
      </c>
      <c r="E280" s="54" t="s">
        <v>453</v>
      </c>
      <c r="F280" s="49">
        <v>400</v>
      </c>
      <c r="G280" s="58">
        <v>300000</v>
      </c>
      <c r="H280" s="58">
        <v>0</v>
      </c>
      <c r="I280" s="58">
        <v>0</v>
      </c>
    </row>
    <row r="281" spans="1:9" ht="17.25" customHeight="1" x14ac:dyDescent="0.3">
      <c r="A281" s="49" t="s">
        <v>215</v>
      </c>
      <c r="B281" s="96" t="s">
        <v>523</v>
      </c>
      <c r="C281" s="54" t="s">
        <v>338</v>
      </c>
      <c r="D281" s="54" t="s">
        <v>152</v>
      </c>
      <c r="E281" s="54" t="s">
        <v>453</v>
      </c>
      <c r="F281" s="49">
        <v>800</v>
      </c>
      <c r="G281" s="58">
        <v>57000</v>
      </c>
      <c r="H281" s="58">
        <v>57000</v>
      </c>
      <c r="I281" s="58">
        <v>57000</v>
      </c>
    </row>
    <row r="282" spans="1:9" ht="48" customHeight="1" x14ac:dyDescent="0.3">
      <c r="A282" s="49" t="s">
        <v>749</v>
      </c>
      <c r="B282" s="96" t="s">
        <v>523</v>
      </c>
      <c r="C282" s="54" t="s">
        <v>338</v>
      </c>
      <c r="D282" s="54" t="s">
        <v>152</v>
      </c>
      <c r="E282" s="54" t="s">
        <v>454</v>
      </c>
      <c r="F282" s="49"/>
      <c r="G282" s="58">
        <f>G283</f>
        <v>14247000</v>
      </c>
      <c r="H282" s="58">
        <f t="shared" ref="H282:I282" si="84">H283</f>
        <v>11564000</v>
      </c>
      <c r="I282" s="58">
        <f t="shared" si="84"/>
        <v>11664000</v>
      </c>
    </row>
    <row r="283" spans="1:9" ht="36" x14ac:dyDescent="0.3">
      <c r="A283" s="49" t="s">
        <v>455</v>
      </c>
      <c r="B283" s="96" t="s">
        <v>523</v>
      </c>
      <c r="C283" s="54" t="s">
        <v>338</v>
      </c>
      <c r="D283" s="54" t="s">
        <v>152</v>
      </c>
      <c r="E283" s="54" t="s">
        <v>538</v>
      </c>
      <c r="F283" s="49"/>
      <c r="G283" s="58">
        <f>G284+G287</f>
        <v>14247000</v>
      </c>
      <c r="H283" s="58">
        <f>H284+H287</f>
        <v>11564000</v>
      </c>
      <c r="I283" s="58">
        <f>I284+I287</f>
        <v>11664000</v>
      </c>
    </row>
    <row r="284" spans="1:9" ht="36" x14ac:dyDescent="0.3">
      <c r="A284" s="49" t="s">
        <v>289</v>
      </c>
      <c r="B284" s="96" t="s">
        <v>523</v>
      </c>
      <c r="C284" s="54" t="s">
        <v>338</v>
      </c>
      <c r="D284" s="54" t="s">
        <v>152</v>
      </c>
      <c r="E284" s="54" t="s">
        <v>457</v>
      </c>
      <c r="F284" s="49"/>
      <c r="G284" s="58">
        <f>G285+G286</f>
        <v>2842000</v>
      </c>
      <c r="H284" s="58">
        <f>H285+H286</f>
        <v>1159000</v>
      </c>
      <c r="I284" s="58">
        <f>I285+I286</f>
        <v>1259000</v>
      </c>
    </row>
    <row r="285" spans="1:9" ht="36" x14ac:dyDescent="0.3">
      <c r="A285" s="49" t="s">
        <v>171</v>
      </c>
      <c r="B285" s="96" t="s">
        <v>523</v>
      </c>
      <c r="C285" s="54" t="s">
        <v>338</v>
      </c>
      <c r="D285" s="54" t="s">
        <v>152</v>
      </c>
      <c r="E285" s="54" t="s">
        <v>457</v>
      </c>
      <c r="F285" s="49">
        <v>200</v>
      </c>
      <c r="G285" s="58">
        <v>2783000</v>
      </c>
      <c r="H285" s="58">
        <v>1100000</v>
      </c>
      <c r="I285" s="58">
        <v>1200000</v>
      </c>
    </row>
    <row r="286" spans="1:9" x14ac:dyDescent="0.3">
      <c r="A286" s="49" t="s">
        <v>215</v>
      </c>
      <c r="B286" s="96" t="s">
        <v>523</v>
      </c>
      <c r="C286" s="54" t="s">
        <v>338</v>
      </c>
      <c r="D286" s="54" t="s">
        <v>152</v>
      </c>
      <c r="E286" s="54" t="s">
        <v>457</v>
      </c>
      <c r="F286" s="49">
        <v>800</v>
      </c>
      <c r="G286" s="58">
        <v>59000</v>
      </c>
      <c r="H286" s="58">
        <v>59000</v>
      </c>
      <c r="I286" s="58">
        <v>59000</v>
      </c>
    </row>
    <row r="287" spans="1:9" ht="48" x14ac:dyDescent="0.3">
      <c r="A287" s="49" t="s">
        <v>451</v>
      </c>
      <c r="B287" s="96" t="s">
        <v>523</v>
      </c>
      <c r="C287" s="54" t="s">
        <v>338</v>
      </c>
      <c r="D287" s="54" t="s">
        <v>152</v>
      </c>
      <c r="E287" s="54" t="s">
        <v>610</v>
      </c>
      <c r="F287" s="49"/>
      <c r="G287" s="58">
        <f>G288</f>
        <v>11405000</v>
      </c>
      <c r="H287" s="58">
        <f t="shared" ref="H287" si="85">H288</f>
        <v>10405000</v>
      </c>
      <c r="I287" s="58">
        <f t="shared" ref="I287" si="86">I288</f>
        <v>10405000</v>
      </c>
    </row>
    <row r="288" spans="1:9" ht="72" x14ac:dyDescent="0.3">
      <c r="A288" s="49" t="s">
        <v>160</v>
      </c>
      <c r="B288" s="96" t="s">
        <v>523</v>
      </c>
      <c r="C288" s="54" t="s">
        <v>338</v>
      </c>
      <c r="D288" s="54" t="s">
        <v>152</v>
      </c>
      <c r="E288" s="54" t="s">
        <v>610</v>
      </c>
      <c r="F288" s="49">
        <v>100</v>
      </c>
      <c r="G288" s="58">
        <v>11405000</v>
      </c>
      <c r="H288" s="58">
        <v>10405000</v>
      </c>
      <c r="I288" s="58">
        <v>10405000</v>
      </c>
    </row>
    <row r="289" spans="1:12" ht="60" x14ac:dyDescent="0.3">
      <c r="A289" s="49" t="s">
        <v>750</v>
      </c>
      <c r="B289" s="96" t="s">
        <v>523</v>
      </c>
      <c r="C289" s="54" t="s">
        <v>338</v>
      </c>
      <c r="D289" s="54" t="s">
        <v>152</v>
      </c>
      <c r="E289" s="54" t="s">
        <v>458</v>
      </c>
      <c r="F289" s="49"/>
      <c r="G289" s="58">
        <f>G290</f>
        <v>2451018</v>
      </c>
      <c r="H289" s="58">
        <f t="shared" ref="H289:I289" si="87">H290</f>
        <v>2451018</v>
      </c>
      <c r="I289" s="58">
        <f t="shared" si="87"/>
        <v>2451018</v>
      </c>
    </row>
    <row r="290" spans="1:12" ht="48" x14ac:dyDescent="0.3">
      <c r="A290" s="49" t="s">
        <v>459</v>
      </c>
      <c r="B290" s="96" t="s">
        <v>523</v>
      </c>
      <c r="C290" s="54" t="s">
        <v>338</v>
      </c>
      <c r="D290" s="54" t="s">
        <v>152</v>
      </c>
      <c r="E290" s="54" t="s">
        <v>460</v>
      </c>
      <c r="F290" s="49"/>
      <c r="G290" s="58">
        <f>G291</f>
        <v>2451018</v>
      </c>
      <c r="H290" s="58">
        <f>H291</f>
        <v>2451018</v>
      </c>
      <c r="I290" s="58">
        <f>I291</f>
        <v>2451018</v>
      </c>
    </row>
    <row r="291" spans="1:12" ht="72" x14ac:dyDescent="0.3">
      <c r="A291" s="49" t="s">
        <v>461</v>
      </c>
      <c r="B291" s="96" t="s">
        <v>523</v>
      </c>
      <c r="C291" s="54" t="s">
        <v>338</v>
      </c>
      <c r="D291" s="54" t="s">
        <v>152</v>
      </c>
      <c r="E291" s="54" t="s">
        <v>462</v>
      </c>
      <c r="F291" s="49"/>
      <c r="G291" s="58">
        <f>G292+G293</f>
        <v>2451018</v>
      </c>
      <c r="H291" s="58">
        <f>H292+H293</f>
        <v>2451018</v>
      </c>
      <c r="I291" s="58">
        <f>I292+I293</f>
        <v>2451018</v>
      </c>
    </row>
    <row r="292" spans="1:12" ht="72" x14ac:dyDescent="0.3">
      <c r="A292" s="49" t="s">
        <v>160</v>
      </c>
      <c r="B292" s="96" t="s">
        <v>523</v>
      </c>
      <c r="C292" s="54" t="s">
        <v>338</v>
      </c>
      <c r="D292" s="54" t="s">
        <v>152</v>
      </c>
      <c r="E292" s="54" t="s">
        <v>462</v>
      </c>
      <c r="F292" s="49">
        <v>100</v>
      </c>
      <c r="G292" s="58">
        <v>1527018</v>
      </c>
      <c r="H292" s="58">
        <v>1527018</v>
      </c>
      <c r="I292" s="58">
        <v>1527018</v>
      </c>
    </row>
    <row r="293" spans="1:12" ht="24" x14ac:dyDescent="0.3">
      <c r="A293" s="49" t="s">
        <v>286</v>
      </c>
      <c r="B293" s="96" t="s">
        <v>523</v>
      </c>
      <c r="C293" s="54" t="s">
        <v>338</v>
      </c>
      <c r="D293" s="54" t="s">
        <v>152</v>
      </c>
      <c r="E293" s="54" t="s">
        <v>462</v>
      </c>
      <c r="F293" s="49">
        <v>300</v>
      </c>
      <c r="G293" s="58">
        <v>924000</v>
      </c>
      <c r="H293" s="58">
        <v>924000</v>
      </c>
      <c r="I293" s="58">
        <v>924000</v>
      </c>
    </row>
    <row r="294" spans="1:12" x14ac:dyDescent="0.3">
      <c r="A294" s="104" t="s">
        <v>463</v>
      </c>
      <c r="B294" s="94" t="s">
        <v>523</v>
      </c>
      <c r="C294" s="81" t="s">
        <v>346</v>
      </c>
      <c r="D294" s="81" t="s">
        <v>304</v>
      </c>
      <c r="E294" s="45"/>
      <c r="F294" s="45"/>
      <c r="G294" s="163">
        <f>G295</f>
        <v>1521399</v>
      </c>
      <c r="H294" s="163">
        <f t="shared" ref="H294:I298" si="88">H295</f>
        <v>1521399</v>
      </c>
      <c r="I294" s="163">
        <f t="shared" si="88"/>
        <v>1521399</v>
      </c>
    </row>
    <row r="295" spans="1:12" ht="22.8" x14ac:dyDescent="0.3">
      <c r="A295" s="104" t="s">
        <v>464</v>
      </c>
      <c r="B295" s="94" t="s">
        <v>523</v>
      </c>
      <c r="C295" s="81" t="s">
        <v>346</v>
      </c>
      <c r="D295" s="81" t="s">
        <v>369</v>
      </c>
      <c r="E295" s="45"/>
      <c r="F295" s="45"/>
      <c r="G295" s="163">
        <f>G296</f>
        <v>1521399</v>
      </c>
      <c r="H295" s="163">
        <f t="shared" si="88"/>
        <v>1521399</v>
      </c>
      <c r="I295" s="163">
        <f t="shared" si="88"/>
        <v>1521399</v>
      </c>
    </row>
    <row r="296" spans="1:12" ht="24" x14ac:dyDescent="0.3">
      <c r="A296" s="49" t="s">
        <v>219</v>
      </c>
      <c r="B296" s="96" t="s">
        <v>523</v>
      </c>
      <c r="C296" s="54" t="s">
        <v>346</v>
      </c>
      <c r="D296" s="54" t="s">
        <v>369</v>
      </c>
      <c r="E296" s="49" t="s">
        <v>220</v>
      </c>
      <c r="F296" s="49"/>
      <c r="G296" s="76">
        <f>G297</f>
        <v>1521399</v>
      </c>
      <c r="H296" s="76">
        <f t="shared" si="88"/>
        <v>1521399</v>
      </c>
      <c r="I296" s="76">
        <f t="shared" si="88"/>
        <v>1521399</v>
      </c>
    </row>
    <row r="297" spans="1:12" ht="24" x14ac:dyDescent="0.3">
      <c r="A297" s="49" t="s">
        <v>298</v>
      </c>
      <c r="B297" s="96" t="s">
        <v>523</v>
      </c>
      <c r="C297" s="54" t="s">
        <v>346</v>
      </c>
      <c r="D297" s="54" t="s">
        <v>369</v>
      </c>
      <c r="E297" s="49" t="s">
        <v>299</v>
      </c>
      <c r="F297" s="49"/>
      <c r="G297" s="76">
        <f>G298</f>
        <v>1521399</v>
      </c>
      <c r="H297" s="76">
        <f t="shared" si="88"/>
        <v>1521399</v>
      </c>
      <c r="I297" s="76">
        <f t="shared" si="88"/>
        <v>1521399</v>
      </c>
    </row>
    <row r="298" spans="1:12" ht="36" x14ac:dyDescent="0.3">
      <c r="A298" s="49" t="s">
        <v>752</v>
      </c>
      <c r="B298" s="96" t="s">
        <v>523</v>
      </c>
      <c r="C298" s="54" t="s">
        <v>346</v>
      </c>
      <c r="D298" s="54" t="s">
        <v>369</v>
      </c>
      <c r="E298" s="49" t="s">
        <v>751</v>
      </c>
      <c r="F298" s="49"/>
      <c r="G298" s="76">
        <f>G299</f>
        <v>1521399</v>
      </c>
      <c r="H298" s="76">
        <f t="shared" si="88"/>
        <v>1521399</v>
      </c>
      <c r="I298" s="76">
        <f t="shared" si="88"/>
        <v>1521399</v>
      </c>
    </row>
    <row r="299" spans="1:12" ht="36" x14ac:dyDescent="0.3">
      <c r="A299" s="49" t="s">
        <v>171</v>
      </c>
      <c r="B299" s="96" t="s">
        <v>523</v>
      </c>
      <c r="C299" s="54" t="s">
        <v>346</v>
      </c>
      <c r="D299" s="54" t="s">
        <v>369</v>
      </c>
      <c r="E299" s="49" t="s">
        <v>751</v>
      </c>
      <c r="F299" s="49">
        <v>200</v>
      </c>
      <c r="G299" s="76">
        <v>1521399</v>
      </c>
      <c r="H299" s="76">
        <v>1521399</v>
      </c>
      <c r="I299" s="76">
        <v>1521399</v>
      </c>
    </row>
    <row r="300" spans="1:12" x14ac:dyDescent="0.3">
      <c r="A300" s="45" t="s">
        <v>466</v>
      </c>
      <c r="B300" s="94" t="s">
        <v>523</v>
      </c>
      <c r="C300" s="45">
        <v>10</v>
      </c>
      <c r="D300" s="81" t="s">
        <v>304</v>
      </c>
      <c r="E300" s="45"/>
      <c r="F300" s="45"/>
      <c r="G300" s="163">
        <f>G301+G323+G333+G307</f>
        <v>19652001</v>
      </c>
      <c r="H300" s="163">
        <f>H301+H323+H333+H307</f>
        <v>25939923</v>
      </c>
      <c r="I300" s="163">
        <f>I301+I323+I333+I307</f>
        <v>22616348</v>
      </c>
      <c r="J300" s="182"/>
      <c r="K300" s="182"/>
      <c r="L300" s="182"/>
    </row>
    <row r="301" spans="1:12" x14ac:dyDescent="0.3">
      <c r="A301" s="45" t="s">
        <v>467</v>
      </c>
      <c r="B301" s="94" t="s">
        <v>523</v>
      </c>
      <c r="C301" s="45">
        <v>10</v>
      </c>
      <c r="D301" s="81" t="s">
        <v>152</v>
      </c>
      <c r="E301" s="45"/>
      <c r="F301" s="45"/>
      <c r="G301" s="163">
        <f>G302</f>
        <v>1382000</v>
      </c>
      <c r="H301" s="163">
        <f t="shared" ref="H301:I305" si="89">H302</f>
        <v>1000000</v>
      </c>
      <c r="I301" s="163">
        <f t="shared" si="89"/>
        <v>1000000</v>
      </c>
    </row>
    <row r="302" spans="1:12" ht="48" x14ac:dyDescent="0.3">
      <c r="A302" s="52" t="s">
        <v>484</v>
      </c>
      <c r="B302" s="96" t="s">
        <v>523</v>
      </c>
      <c r="C302" s="49">
        <v>10</v>
      </c>
      <c r="D302" s="54" t="s">
        <v>152</v>
      </c>
      <c r="E302" s="54" t="s">
        <v>178</v>
      </c>
      <c r="F302" s="49"/>
      <c r="G302" s="76">
        <f>G303</f>
        <v>1382000</v>
      </c>
      <c r="H302" s="76">
        <f t="shared" si="89"/>
        <v>1000000</v>
      </c>
      <c r="I302" s="76">
        <f t="shared" si="89"/>
        <v>1000000</v>
      </c>
    </row>
    <row r="303" spans="1:12" ht="60" x14ac:dyDescent="0.3">
      <c r="A303" s="52" t="s">
        <v>699</v>
      </c>
      <c r="B303" s="96" t="s">
        <v>523</v>
      </c>
      <c r="C303" s="49">
        <v>10</v>
      </c>
      <c r="D303" s="54" t="s">
        <v>152</v>
      </c>
      <c r="E303" s="49" t="s">
        <v>179</v>
      </c>
      <c r="F303" s="49"/>
      <c r="G303" s="76">
        <f>G304</f>
        <v>1382000</v>
      </c>
      <c r="H303" s="76">
        <f t="shared" si="89"/>
        <v>1000000</v>
      </c>
      <c r="I303" s="76">
        <f t="shared" si="89"/>
        <v>1000000</v>
      </c>
    </row>
    <row r="304" spans="1:12" ht="48" x14ac:dyDescent="0.3">
      <c r="A304" s="52" t="s">
        <v>468</v>
      </c>
      <c r="B304" s="96" t="s">
        <v>523</v>
      </c>
      <c r="C304" s="49">
        <v>10</v>
      </c>
      <c r="D304" s="54" t="s">
        <v>152</v>
      </c>
      <c r="E304" s="49" t="s">
        <v>469</v>
      </c>
      <c r="F304" s="49"/>
      <c r="G304" s="76">
        <f>G305</f>
        <v>1382000</v>
      </c>
      <c r="H304" s="76">
        <f t="shared" si="89"/>
        <v>1000000</v>
      </c>
      <c r="I304" s="76">
        <f t="shared" si="89"/>
        <v>1000000</v>
      </c>
    </row>
    <row r="305" spans="1:12" ht="24" x14ac:dyDescent="0.3">
      <c r="A305" s="49" t="s">
        <v>470</v>
      </c>
      <c r="B305" s="96" t="s">
        <v>523</v>
      </c>
      <c r="C305" s="49">
        <v>10</v>
      </c>
      <c r="D305" s="54" t="s">
        <v>152</v>
      </c>
      <c r="E305" s="49" t="s">
        <v>471</v>
      </c>
      <c r="F305" s="49"/>
      <c r="G305" s="76">
        <f>G306</f>
        <v>1382000</v>
      </c>
      <c r="H305" s="76">
        <f t="shared" si="89"/>
        <v>1000000</v>
      </c>
      <c r="I305" s="76">
        <f t="shared" si="89"/>
        <v>1000000</v>
      </c>
    </row>
    <row r="306" spans="1:12" ht="24" x14ac:dyDescent="0.3">
      <c r="A306" s="49" t="s">
        <v>286</v>
      </c>
      <c r="B306" s="96" t="s">
        <v>523</v>
      </c>
      <c r="C306" s="49">
        <v>10</v>
      </c>
      <c r="D306" s="75" t="s">
        <v>152</v>
      </c>
      <c r="E306" s="49" t="s">
        <v>471</v>
      </c>
      <c r="F306" s="75" t="s">
        <v>472</v>
      </c>
      <c r="G306" s="71">
        <v>1382000</v>
      </c>
      <c r="H306" s="71">
        <v>1000000</v>
      </c>
      <c r="I306" s="71">
        <v>1000000</v>
      </c>
    </row>
    <row r="307" spans="1:12" x14ac:dyDescent="0.3">
      <c r="A307" s="45" t="s">
        <v>473</v>
      </c>
      <c r="B307" s="94" t="s">
        <v>523</v>
      </c>
      <c r="C307" s="45">
        <v>10</v>
      </c>
      <c r="D307" s="88" t="s">
        <v>162</v>
      </c>
      <c r="E307" s="45"/>
      <c r="F307" s="88"/>
      <c r="G307" s="166">
        <f t="shared" ref="G307:I308" si="90">G308</f>
        <v>6871598</v>
      </c>
      <c r="H307" s="166">
        <f t="shared" si="90"/>
        <v>6864520</v>
      </c>
      <c r="I307" s="166">
        <f t="shared" si="90"/>
        <v>6864520</v>
      </c>
      <c r="J307" s="182"/>
      <c r="K307" s="182"/>
      <c r="L307" s="182"/>
    </row>
    <row r="308" spans="1:12" ht="48" x14ac:dyDescent="0.3">
      <c r="A308" s="52" t="s">
        <v>484</v>
      </c>
      <c r="B308" s="96" t="s">
        <v>523</v>
      </c>
      <c r="C308" s="49">
        <v>10</v>
      </c>
      <c r="D308" s="75" t="s">
        <v>162</v>
      </c>
      <c r="E308" s="49" t="s">
        <v>178</v>
      </c>
      <c r="F308" s="75"/>
      <c r="G308" s="71">
        <f t="shared" si="90"/>
        <v>6871598</v>
      </c>
      <c r="H308" s="71">
        <f t="shared" si="90"/>
        <v>6864520</v>
      </c>
      <c r="I308" s="71">
        <f t="shared" si="90"/>
        <v>6864520</v>
      </c>
    </row>
    <row r="309" spans="1:12" ht="60" x14ac:dyDescent="0.3">
      <c r="A309" s="52" t="s">
        <v>699</v>
      </c>
      <c r="B309" s="96" t="s">
        <v>523</v>
      </c>
      <c r="C309" s="49">
        <v>10</v>
      </c>
      <c r="D309" s="75" t="s">
        <v>162</v>
      </c>
      <c r="E309" s="49" t="s">
        <v>179</v>
      </c>
      <c r="F309" s="75"/>
      <c r="G309" s="71">
        <f>G310+G314+G318</f>
        <v>6871598</v>
      </c>
      <c r="H309" s="71">
        <f>H310+H314+H318</f>
        <v>6864520</v>
      </c>
      <c r="I309" s="71">
        <f>I310+I314+I318</f>
        <v>6864520</v>
      </c>
    </row>
    <row r="310" spans="1:12" ht="36" x14ac:dyDescent="0.3">
      <c r="A310" s="52" t="s">
        <v>474</v>
      </c>
      <c r="B310" s="96" t="s">
        <v>523</v>
      </c>
      <c r="C310" s="49">
        <v>10</v>
      </c>
      <c r="D310" s="75" t="s">
        <v>162</v>
      </c>
      <c r="E310" s="49" t="s">
        <v>475</v>
      </c>
      <c r="F310" s="75"/>
      <c r="G310" s="71">
        <f>G311</f>
        <v>6459095</v>
      </c>
      <c r="H310" s="71">
        <f t="shared" ref="H310:I310" si="91">H311</f>
        <v>6459095</v>
      </c>
      <c r="I310" s="71">
        <f t="shared" si="91"/>
        <v>6459095</v>
      </c>
    </row>
    <row r="311" spans="1:12" ht="24" x14ac:dyDescent="0.3">
      <c r="A311" s="49" t="s">
        <v>840</v>
      </c>
      <c r="B311" s="96" t="s">
        <v>523</v>
      </c>
      <c r="C311" s="49">
        <v>10</v>
      </c>
      <c r="D311" s="75" t="s">
        <v>162</v>
      </c>
      <c r="E311" s="49" t="s">
        <v>839</v>
      </c>
      <c r="F311" s="75"/>
      <c r="G311" s="71">
        <f>G312+G313</f>
        <v>6459095</v>
      </c>
      <c r="H311" s="71">
        <f>H312+H313</f>
        <v>6459095</v>
      </c>
      <c r="I311" s="71">
        <f>I312+I313</f>
        <v>6459095</v>
      </c>
    </row>
    <row r="312" spans="1:12" ht="36" x14ac:dyDescent="0.3">
      <c r="A312" s="49" t="s">
        <v>171</v>
      </c>
      <c r="B312" s="96" t="s">
        <v>523</v>
      </c>
      <c r="C312" s="49">
        <v>10</v>
      </c>
      <c r="D312" s="75" t="s">
        <v>162</v>
      </c>
      <c r="E312" s="49" t="s">
        <v>839</v>
      </c>
      <c r="F312" s="75">
        <v>200</v>
      </c>
      <c r="G312" s="71">
        <v>57800</v>
      </c>
      <c r="H312" s="71">
        <v>57800</v>
      </c>
      <c r="I312" s="71">
        <v>57800</v>
      </c>
    </row>
    <row r="313" spans="1:12" ht="24" x14ac:dyDescent="0.3">
      <c r="A313" s="49" t="s">
        <v>286</v>
      </c>
      <c r="B313" s="96" t="s">
        <v>523</v>
      </c>
      <c r="C313" s="49">
        <v>10</v>
      </c>
      <c r="D313" s="75" t="s">
        <v>162</v>
      </c>
      <c r="E313" s="49" t="s">
        <v>839</v>
      </c>
      <c r="F313" s="75">
        <v>300</v>
      </c>
      <c r="G313" s="71">
        <v>6401295</v>
      </c>
      <c r="H313" s="71">
        <v>6401295</v>
      </c>
      <c r="I313" s="71">
        <v>6401295</v>
      </c>
    </row>
    <row r="314" spans="1:12" ht="36" x14ac:dyDescent="0.3">
      <c r="A314" s="49" t="s">
        <v>476</v>
      </c>
      <c r="B314" s="96" t="s">
        <v>523</v>
      </c>
      <c r="C314" s="49">
        <v>10</v>
      </c>
      <c r="D314" s="75" t="s">
        <v>162</v>
      </c>
      <c r="E314" s="49" t="s">
        <v>477</v>
      </c>
      <c r="F314" s="75"/>
      <c r="G314" s="71">
        <f>G315</f>
        <v>88648</v>
      </c>
      <c r="H314" s="71">
        <f>H315</f>
        <v>81570</v>
      </c>
      <c r="I314" s="71">
        <f>I315</f>
        <v>81570</v>
      </c>
    </row>
    <row r="315" spans="1:12" ht="36" x14ac:dyDescent="0.3">
      <c r="A315" s="49" t="s">
        <v>478</v>
      </c>
      <c r="B315" s="96" t="s">
        <v>523</v>
      </c>
      <c r="C315" s="49">
        <v>10</v>
      </c>
      <c r="D315" s="75" t="s">
        <v>162</v>
      </c>
      <c r="E315" s="49" t="s">
        <v>479</v>
      </c>
      <c r="F315" s="75"/>
      <c r="G315" s="71">
        <f>G316+G317</f>
        <v>88648</v>
      </c>
      <c r="H315" s="71">
        <f>H316+H317</f>
        <v>81570</v>
      </c>
      <c r="I315" s="71">
        <f>I316+I317</f>
        <v>81570</v>
      </c>
    </row>
    <row r="316" spans="1:12" ht="36" x14ac:dyDescent="0.3">
      <c r="A316" s="49" t="s">
        <v>171</v>
      </c>
      <c r="B316" s="96" t="s">
        <v>523</v>
      </c>
      <c r="C316" s="49">
        <v>10</v>
      </c>
      <c r="D316" s="75" t="s">
        <v>162</v>
      </c>
      <c r="E316" s="49" t="s">
        <v>479</v>
      </c>
      <c r="F316" s="75">
        <v>200</v>
      </c>
      <c r="G316" s="71">
        <v>1000</v>
      </c>
      <c r="H316" s="71">
        <v>1000</v>
      </c>
      <c r="I316" s="71">
        <v>1000</v>
      </c>
    </row>
    <row r="317" spans="1:12" ht="24" x14ac:dyDescent="0.3">
      <c r="A317" s="49" t="s">
        <v>286</v>
      </c>
      <c r="B317" s="96" t="s">
        <v>523</v>
      </c>
      <c r="C317" s="49">
        <v>10</v>
      </c>
      <c r="D317" s="75" t="s">
        <v>162</v>
      </c>
      <c r="E317" s="49" t="s">
        <v>479</v>
      </c>
      <c r="F317" s="75">
        <v>300</v>
      </c>
      <c r="G317" s="71">
        <v>87648</v>
      </c>
      <c r="H317" s="71">
        <v>80570</v>
      </c>
      <c r="I317" s="71">
        <v>80570</v>
      </c>
    </row>
    <row r="318" spans="1:12" ht="48" x14ac:dyDescent="0.3">
      <c r="A318" s="52" t="s">
        <v>480</v>
      </c>
      <c r="B318" s="96" t="s">
        <v>523</v>
      </c>
      <c r="C318" s="49">
        <v>10</v>
      </c>
      <c r="D318" s="75" t="s">
        <v>162</v>
      </c>
      <c r="E318" s="49" t="s">
        <v>481</v>
      </c>
      <c r="F318" s="75"/>
      <c r="G318" s="71">
        <f>G319</f>
        <v>323855</v>
      </c>
      <c r="H318" s="71">
        <f>H319</f>
        <v>323855</v>
      </c>
      <c r="I318" s="71">
        <f>I319</f>
        <v>323855</v>
      </c>
    </row>
    <row r="319" spans="1:12" ht="48" x14ac:dyDescent="0.3">
      <c r="A319" s="49" t="s">
        <v>727</v>
      </c>
      <c r="B319" s="96" t="s">
        <v>523</v>
      </c>
      <c r="C319" s="49">
        <v>10</v>
      </c>
      <c r="D319" s="75" t="s">
        <v>162</v>
      </c>
      <c r="E319" s="49" t="s">
        <v>482</v>
      </c>
      <c r="F319" s="75"/>
      <c r="G319" s="71">
        <f>G320+G321</f>
        <v>323855</v>
      </c>
      <c r="H319" s="71">
        <f>H320+H321</f>
        <v>323855</v>
      </c>
      <c r="I319" s="71">
        <f>I320+I321</f>
        <v>323855</v>
      </c>
    </row>
    <row r="320" spans="1:12" ht="36" x14ac:dyDescent="0.3">
      <c r="A320" s="49" t="s">
        <v>171</v>
      </c>
      <c r="B320" s="96" t="s">
        <v>523</v>
      </c>
      <c r="C320" s="49">
        <v>10</v>
      </c>
      <c r="D320" s="75" t="s">
        <v>162</v>
      </c>
      <c r="E320" s="49" t="s">
        <v>482</v>
      </c>
      <c r="F320" s="75">
        <v>200</v>
      </c>
      <c r="G320" s="71">
        <v>4000</v>
      </c>
      <c r="H320" s="71">
        <v>4000</v>
      </c>
      <c r="I320" s="71">
        <v>4000</v>
      </c>
    </row>
    <row r="321" spans="1:12" ht="24.75" customHeight="1" x14ac:dyDescent="0.3">
      <c r="A321" s="49" t="s">
        <v>286</v>
      </c>
      <c r="B321" s="96" t="s">
        <v>523</v>
      </c>
      <c r="C321" s="49">
        <v>10</v>
      </c>
      <c r="D321" s="75" t="s">
        <v>162</v>
      </c>
      <c r="E321" s="49" t="s">
        <v>482</v>
      </c>
      <c r="F321" s="75">
        <v>300</v>
      </c>
      <c r="G321" s="71">
        <v>319855</v>
      </c>
      <c r="H321" s="71">
        <v>319855</v>
      </c>
      <c r="I321" s="71">
        <v>319855</v>
      </c>
    </row>
    <row r="322" spans="1:12" x14ac:dyDescent="0.3">
      <c r="A322" s="45" t="s">
        <v>483</v>
      </c>
      <c r="B322" s="94" t="s">
        <v>523</v>
      </c>
      <c r="C322" s="45">
        <v>10</v>
      </c>
      <c r="D322" s="81" t="s">
        <v>176</v>
      </c>
      <c r="E322" s="45"/>
      <c r="F322" s="88"/>
      <c r="G322" s="166">
        <f>G323</f>
        <v>7548899</v>
      </c>
      <c r="H322" s="166">
        <f>H323</f>
        <v>14225899</v>
      </c>
      <c r="I322" s="166">
        <f>I323</f>
        <v>10902324</v>
      </c>
      <c r="J322" s="182"/>
      <c r="K322" s="182"/>
      <c r="L322" s="182"/>
    </row>
    <row r="323" spans="1:12" ht="48" x14ac:dyDescent="0.3">
      <c r="A323" s="52" t="s">
        <v>484</v>
      </c>
      <c r="B323" s="96" t="s">
        <v>523</v>
      </c>
      <c r="C323" s="49">
        <v>10</v>
      </c>
      <c r="D323" s="54" t="s">
        <v>176</v>
      </c>
      <c r="E323" s="54" t="s">
        <v>178</v>
      </c>
      <c r="F323" s="49"/>
      <c r="G323" s="76">
        <f>G329+G324</f>
        <v>7548899</v>
      </c>
      <c r="H323" s="76">
        <f>H329+H324</f>
        <v>14225899</v>
      </c>
      <c r="I323" s="76">
        <f>I329+I324</f>
        <v>10902324</v>
      </c>
    </row>
    <row r="324" spans="1:12" ht="60" x14ac:dyDescent="0.3">
      <c r="A324" s="52" t="s">
        <v>699</v>
      </c>
      <c r="B324" s="96" t="s">
        <v>523</v>
      </c>
      <c r="C324" s="54" t="s">
        <v>306</v>
      </c>
      <c r="D324" s="54" t="s">
        <v>176</v>
      </c>
      <c r="E324" s="49" t="s">
        <v>179</v>
      </c>
      <c r="F324" s="49"/>
      <c r="G324" s="76">
        <f>G325</f>
        <v>3323575</v>
      </c>
      <c r="H324" s="76">
        <f t="shared" ref="H324:I325" si="92">H325</f>
        <v>9970727</v>
      </c>
      <c r="I324" s="76">
        <f t="shared" si="92"/>
        <v>6647152</v>
      </c>
    </row>
    <row r="325" spans="1:12" ht="72" x14ac:dyDescent="0.3">
      <c r="A325" s="52" t="s">
        <v>667</v>
      </c>
      <c r="B325" s="96" t="s">
        <v>523</v>
      </c>
      <c r="C325" s="54" t="s">
        <v>306</v>
      </c>
      <c r="D325" s="54" t="s">
        <v>176</v>
      </c>
      <c r="E325" s="53" t="s">
        <v>180</v>
      </c>
      <c r="F325" s="49"/>
      <c r="G325" s="71">
        <f>G326</f>
        <v>3323575</v>
      </c>
      <c r="H325" s="71">
        <f t="shared" si="92"/>
        <v>9970727</v>
      </c>
      <c r="I325" s="71">
        <f t="shared" si="92"/>
        <v>6647152</v>
      </c>
    </row>
    <row r="326" spans="1:12" ht="72" x14ac:dyDescent="0.3">
      <c r="A326" s="49" t="s">
        <v>181</v>
      </c>
      <c r="B326" s="96" t="s">
        <v>523</v>
      </c>
      <c r="C326" s="54" t="s">
        <v>306</v>
      </c>
      <c r="D326" s="54" t="s">
        <v>176</v>
      </c>
      <c r="E326" s="49" t="s">
        <v>614</v>
      </c>
      <c r="F326" s="49"/>
      <c r="G326" s="71">
        <f>G327+G328</f>
        <v>3323575</v>
      </c>
      <c r="H326" s="71">
        <f t="shared" ref="H326:I326" si="93">H327+H328</f>
        <v>9970727</v>
      </c>
      <c r="I326" s="71">
        <f t="shared" si="93"/>
        <v>6647152</v>
      </c>
    </row>
    <row r="327" spans="1:12" ht="36" x14ac:dyDescent="0.3">
      <c r="A327" s="49" t="s">
        <v>329</v>
      </c>
      <c r="B327" s="96" t="s">
        <v>523</v>
      </c>
      <c r="C327" s="54" t="s">
        <v>306</v>
      </c>
      <c r="D327" s="54" t="s">
        <v>176</v>
      </c>
      <c r="E327" s="49" t="s">
        <v>614</v>
      </c>
      <c r="F327" s="49">
        <v>400</v>
      </c>
      <c r="G327" s="71">
        <v>3317575</v>
      </c>
      <c r="H327" s="71">
        <v>9952727</v>
      </c>
      <c r="I327" s="71">
        <v>6635152</v>
      </c>
      <c r="K327" t="s">
        <v>804</v>
      </c>
    </row>
    <row r="328" spans="1:12" ht="36" x14ac:dyDescent="0.3">
      <c r="A328" s="49" t="s">
        <v>171</v>
      </c>
      <c r="B328" s="96" t="s">
        <v>523</v>
      </c>
      <c r="C328" s="54" t="s">
        <v>306</v>
      </c>
      <c r="D328" s="54" t="s">
        <v>176</v>
      </c>
      <c r="E328" s="49" t="s">
        <v>614</v>
      </c>
      <c r="F328" s="49">
        <v>200</v>
      </c>
      <c r="G328" s="71">
        <v>6000</v>
      </c>
      <c r="H328" s="71">
        <v>18000</v>
      </c>
      <c r="I328" s="71">
        <v>12000</v>
      </c>
    </row>
    <row r="329" spans="1:12" ht="84" x14ac:dyDescent="0.3">
      <c r="A329" s="52" t="s">
        <v>731</v>
      </c>
      <c r="B329" s="96" t="s">
        <v>523</v>
      </c>
      <c r="C329" s="49">
        <v>10</v>
      </c>
      <c r="D329" s="54" t="s">
        <v>176</v>
      </c>
      <c r="E329" s="53" t="s">
        <v>485</v>
      </c>
      <c r="F329" s="49"/>
      <c r="G329" s="76">
        <f>G330</f>
        <v>4225324</v>
      </c>
      <c r="H329" s="76">
        <f t="shared" ref="H329:I331" si="94">H330</f>
        <v>4255172</v>
      </c>
      <c r="I329" s="76">
        <f t="shared" si="94"/>
        <v>4255172</v>
      </c>
    </row>
    <row r="330" spans="1:12" ht="60" x14ac:dyDescent="0.3">
      <c r="A330" s="52" t="s">
        <v>753</v>
      </c>
      <c r="B330" s="96" t="s">
        <v>523</v>
      </c>
      <c r="C330" s="49">
        <v>10</v>
      </c>
      <c r="D330" s="54" t="s">
        <v>176</v>
      </c>
      <c r="E330" s="53" t="s">
        <v>556</v>
      </c>
      <c r="F330" s="49"/>
      <c r="G330" s="76">
        <f>G331</f>
        <v>4225324</v>
      </c>
      <c r="H330" s="76">
        <f t="shared" si="94"/>
        <v>4255172</v>
      </c>
      <c r="I330" s="76">
        <f t="shared" si="94"/>
        <v>4255172</v>
      </c>
    </row>
    <row r="331" spans="1:12" ht="36" x14ac:dyDescent="0.3">
      <c r="A331" s="49" t="s">
        <v>487</v>
      </c>
      <c r="B331" s="96" t="s">
        <v>523</v>
      </c>
      <c r="C331" s="49">
        <v>10</v>
      </c>
      <c r="D331" s="54" t="s">
        <v>176</v>
      </c>
      <c r="E331" s="49" t="s">
        <v>557</v>
      </c>
      <c r="F331" s="49"/>
      <c r="G331" s="76">
        <f>G332</f>
        <v>4225324</v>
      </c>
      <c r="H331" s="76">
        <f t="shared" si="94"/>
        <v>4255172</v>
      </c>
      <c r="I331" s="76">
        <f t="shared" si="94"/>
        <v>4255172</v>
      </c>
    </row>
    <row r="332" spans="1:12" ht="24" x14ac:dyDescent="0.3">
      <c r="A332" s="49" t="s">
        <v>286</v>
      </c>
      <c r="B332" s="96" t="s">
        <v>523</v>
      </c>
      <c r="C332" s="49">
        <v>10</v>
      </c>
      <c r="D332" s="54" t="s">
        <v>176</v>
      </c>
      <c r="E332" s="49" t="s">
        <v>557</v>
      </c>
      <c r="F332" s="49">
        <v>300</v>
      </c>
      <c r="G332" s="71">
        <v>4225324</v>
      </c>
      <c r="H332" s="71">
        <v>4255172</v>
      </c>
      <c r="I332" s="71">
        <v>4255172</v>
      </c>
    </row>
    <row r="333" spans="1:12" ht="22.8" x14ac:dyDescent="0.3">
      <c r="A333" s="45" t="s">
        <v>492</v>
      </c>
      <c r="B333" s="94" t="s">
        <v>523</v>
      </c>
      <c r="C333" s="45">
        <v>10</v>
      </c>
      <c r="D333" s="81" t="s">
        <v>226</v>
      </c>
      <c r="E333" s="45"/>
      <c r="F333" s="45"/>
      <c r="G333" s="166">
        <f>G334+G343</f>
        <v>3849504</v>
      </c>
      <c r="H333" s="166">
        <f>H334+H343</f>
        <v>3849504</v>
      </c>
      <c r="I333" s="166">
        <f>I334+I343</f>
        <v>3849504</v>
      </c>
    </row>
    <row r="334" spans="1:12" ht="48" x14ac:dyDescent="0.3">
      <c r="A334" s="52" t="s">
        <v>484</v>
      </c>
      <c r="B334" s="96" t="s">
        <v>523</v>
      </c>
      <c r="C334" s="54" t="s">
        <v>306</v>
      </c>
      <c r="D334" s="54" t="s">
        <v>226</v>
      </c>
      <c r="E334" s="54" t="s">
        <v>178</v>
      </c>
      <c r="F334" s="49"/>
      <c r="G334" s="71">
        <f>G335+G339</f>
        <v>3786504</v>
      </c>
      <c r="H334" s="71">
        <f>H335+H339</f>
        <v>3786504</v>
      </c>
      <c r="I334" s="71">
        <f>I335+I339</f>
        <v>3786504</v>
      </c>
    </row>
    <row r="335" spans="1:12" ht="48" x14ac:dyDescent="0.3">
      <c r="A335" s="70" t="s">
        <v>732</v>
      </c>
      <c r="B335" s="96" t="s">
        <v>523</v>
      </c>
      <c r="C335" s="54" t="s">
        <v>306</v>
      </c>
      <c r="D335" s="54" t="s">
        <v>226</v>
      </c>
      <c r="E335" s="54" t="s">
        <v>493</v>
      </c>
      <c r="F335" s="49"/>
      <c r="G335" s="71">
        <f t="shared" ref="G335:I337" si="95">G336</f>
        <v>2366565</v>
      </c>
      <c r="H335" s="71">
        <f t="shared" si="95"/>
        <v>2366565</v>
      </c>
      <c r="I335" s="71">
        <f t="shared" si="95"/>
        <v>2366565</v>
      </c>
    </row>
    <row r="336" spans="1:12" ht="48" x14ac:dyDescent="0.3">
      <c r="A336" s="52" t="s">
        <v>666</v>
      </c>
      <c r="B336" s="96" t="s">
        <v>523</v>
      </c>
      <c r="C336" s="54" t="s">
        <v>306</v>
      </c>
      <c r="D336" s="54" t="s">
        <v>226</v>
      </c>
      <c r="E336" s="54" t="s">
        <v>494</v>
      </c>
      <c r="F336" s="49"/>
      <c r="G336" s="71">
        <f t="shared" si="95"/>
        <v>2366565</v>
      </c>
      <c r="H336" s="71">
        <f t="shared" si="95"/>
        <v>2366565</v>
      </c>
      <c r="I336" s="71">
        <f t="shared" si="95"/>
        <v>2366565</v>
      </c>
    </row>
    <row r="337" spans="1:12" ht="36" x14ac:dyDescent="0.3">
      <c r="A337" s="49" t="s">
        <v>539</v>
      </c>
      <c r="B337" s="96" t="s">
        <v>523</v>
      </c>
      <c r="C337" s="54">
        <v>10</v>
      </c>
      <c r="D337" s="54" t="s">
        <v>226</v>
      </c>
      <c r="E337" s="54" t="s">
        <v>496</v>
      </c>
      <c r="F337" s="49"/>
      <c r="G337" s="71">
        <f t="shared" si="95"/>
        <v>2366565</v>
      </c>
      <c r="H337" s="71">
        <f t="shared" si="95"/>
        <v>2366565</v>
      </c>
      <c r="I337" s="71">
        <f t="shared" si="95"/>
        <v>2366565</v>
      </c>
    </row>
    <row r="338" spans="1:12" ht="72" x14ac:dyDescent="0.3">
      <c r="A338" s="49" t="s">
        <v>160</v>
      </c>
      <c r="B338" s="96" t="s">
        <v>523</v>
      </c>
      <c r="C338" s="54">
        <v>10</v>
      </c>
      <c r="D338" s="54" t="s">
        <v>226</v>
      </c>
      <c r="E338" s="54" t="s">
        <v>496</v>
      </c>
      <c r="F338" s="49" t="s">
        <v>201</v>
      </c>
      <c r="G338" s="71">
        <v>2366565</v>
      </c>
      <c r="H338" s="71">
        <v>2366565</v>
      </c>
      <c r="I338" s="71">
        <v>2366565</v>
      </c>
    </row>
    <row r="339" spans="1:12" ht="84" x14ac:dyDescent="0.3">
      <c r="A339" s="52" t="s">
        <v>731</v>
      </c>
      <c r="B339" s="96" t="s">
        <v>523</v>
      </c>
      <c r="C339" s="54" t="s">
        <v>306</v>
      </c>
      <c r="D339" s="54" t="s">
        <v>226</v>
      </c>
      <c r="E339" s="54" t="s">
        <v>540</v>
      </c>
      <c r="F339" s="49"/>
      <c r="G339" s="71">
        <f t="shared" ref="G339:I341" si="96">G340</f>
        <v>1419939</v>
      </c>
      <c r="H339" s="71">
        <f t="shared" si="96"/>
        <v>1419939</v>
      </c>
      <c r="I339" s="71">
        <f t="shared" si="96"/>
        <v>1419939</v>
      </c>
    </row>
    <row r="340" spans="1:12" ht="72" x14ac:dyDescent="0.3">
      <c r="A340" s="52" t="s">
        <v>497</v>
      </c>
      <c r="B340" s="96" t="s">
        <v>523</v>
      </c>
      <c r="C340" s="54" t="s">
        <v>306</v>
      </c>
      <c r="D340" s="54" t="s">
        <v>226</v>
      </c>
      <c r="E340" s="54" t="s">
        <v>486</v>
      </c>
      <c r="F340" s="49"/>
      <c r="G340" s="71">
        <f t="shared" si="96"/>
        <v>1419939</v>
      </c>
      <c r="H340" s="71">
        <f t="shared" si="96"/>
        <v>1419939</v>
      </c>
      <c r="I340" s="71">
        <f t="shared" si="96"/>
        <v>1419939</v>
      </c>
    </row>
    <row r="341" spans="1:12" ht="48" x14ac:dyDescent="0.3">
      <c r="A341" s="80" t="s">
        <v>498</v>
      </c>
      <c r="B341" s="96" t="s">
        <v>523</v>
      </c>
      <c r="C341" s="54" t="s">
        <v>306</v>
      </c>
      <c r="D341" s="54" t="s">
        <v>226</v>
      </c>
      <c r="E341" s="54" t="s">
        <v>499</v>
      </c>
      <c r="F341" s="49"/>
      <c r="G341" s="71">
        <f t="shared" si="96"/>
        <v>1419939</v>
      </c>
      <c r="H341" s="71">
        <f t="shared" si="96"/>
        <v>1419939</v>
      </c>
      <c r="I341" s="71">
        <f t="shared" si="96"/>
        <v>1419939</v>
      </c>
    </row>
    <row r="342" spans="1:12" ht="72" x14ac:dyDescent="0.3">
      <c r="A342" s="80" t="s">
        <v>160</v>
      </c>
      <c r="B342" s="96" t="s">
        <v>523</v>
      </c>
      <c r="C342" s="54" t="s">
        <v>306</v>
      </c>
      <c r="D342" s="54" t="s">
        <v>226</v>
      </c>
      <c r="E342" s="54" t="s">
        <v>499</v>
      </c>
      <c r="F342" s="49">
        <v>100</v>
      </c>
      <c r="G342" s="76">
        <v>1419939</v>
      </c>
      <c r="H342" s="76">
        <v>1419939</v>
      </c>
      <c r="I342" s="76">
        <v>1419939</v>
      </c>
    </row>
    <row r="343" spans="1:12" ht="24" x14ac:dyDescent="0.3">
      <c r="A343" s="80" t="s">
        <v>210</v>
      </c>
      <c r="B343" s="97" t="s">
        <v>523</v>
      </c>
      <c r="C343" s="79" t="s">
        <v>306</v>
      </c>
      <c r="D343" s="79" t="s">
        <v>226</v>
      </c>
      <c r="E343" s="79" t="s">
        <v>211</v>
      </c>
      <c r="F343" s="80"/>
      <c r="G343" s="164">
        <f t="shared" ref="G343:I344" si="97">G344</f>
        <v>63000</v>
      </c>
      <c r="H343" s="164">
        <f t="shared" si="97"/>
        <v>63000</v>
      </c>
      <c r="I343" s="164">
        <f t="shared" si="97"/>
        <v>63000</v>
      </c>
    </row>
    <row r="344" spans="1:12" ht="24" x14ac:dyDescent="0.3">
      <c r="A344" s="80" t="s">
        <v>212</v>
      </c>
      <c r="B344" s="97" t="s">
        <v>523</v>
      </c>
      <c r="C344" s="79" t="s">
        <v>306</v>
      </c>
      <c r="D344" s="79" t="s">
        <v>226</v>
      </c>
      <c r="E344" s="79" t="s">
        <v>213</v>
      </c>
      <c r="F344" s="80"/>
      <c r="G344" s="164">
        <f t="shared" si="97"/>
        <v>63000</v>
      </c>
      <c r="H344" s="164">
        <f t="shared" si="97"/>
        <v>63000</v>
      </c>
      <c r="I344" s="164">
        <f t="shared" si="97"/>
        <v>63000</v>
      </c>
    </row>
    <row r="345" spans="1:12" ht="24" x14ac:dyDescent="0.3">
      <c r="A345" s="80" t="s">
        <v>159</v>
      </c>
      <c r="B345" s="97" t="s">
        <v>523</v>
      </c>
      <c r="C345" s="79" t="s">
        <v>306</v>
      </c>
      <c r="D345" s="79" t="s">
        <v>226</v>
      </c>
      <c r="E345" s="79" t="s">
        <v>214</v>
      </c>
      <c r="F345" s="80"/>
      <c r="G345" s="164">
        <f>SUM(G346)</f>
        <v>63000</v>
      </c>
      <c r="H345" s="164">
        <f>SUM(H346)</f>
        <v>63000</v>
      </c>
      <c r="I345" s="164">
        <f>SUM(I346)</f>
        <v>63000</v>
      </c>
    </row>
    <row r="346" spans="1:12" ht="72" x14ac:dyDescent="0.3">
      <c r="A346" s="80" t="s">
        <v>160</v>
      </c>
      <c r="B346" s="97" t="s">
        <v>523</v>
      </c>
      <c r="C346" s="79" t="s">
        <v>306</v>
      </c>
      <c r="D346" s="79" t="s">
        <v>226</v>
      </c>
      <c r="E346" s="79" t="s">
        <v>214</v>
      </c>
      <c r="F346" s="80">
        <v>100</v>
      </c>
      <c r="G346" s="164">
        <v>63000</v>
      </c>
      <c r="H346" s="164">
        <v>63000</v>
      </c>
      <c r="I346" s="164">
        <v>63000</v>
      </c>
    </row>
    <row r="347" spans="1:12" x14ac:dyDescent="0.3">
      <c r="A347" s="89" t="s">
        <v>500</v>
      </c>
      <c r="B347" s="106" t="s">
        <v>523</v>
      </c>
      <c r="C347" s="90">
        <v>11</v>
      </c>
      <c r="D347" s="90" t="s">
        <v>304</v>
      </c>
      <c r="E347" s="90"/>
      <c r="F347" s="89"/>
      <c r="G347" s="167">
        <f t="shared" ref="G347:I349" si="98">G348</f>
        <v>300000</v>
      </c>
      <c r="H347" s="167">
        <f t="shared" si="98"/>
        <v>150000</v>
      </c>
      <c r="I347" s="167">
        <f t="shared" si="98"/>
        <v>150000</v>
      </c>
      <c r="J347" s="182"/>
      <c r="K347" s="182"/>
      <c r="L347" s="182"/>
    </row>
    <row r="348" spans="1:12" x14ac:dyDescent="0.3">
      <c r="A348" s="89" t="s">
        <v>501</v>
      </c>
      <c r="B348" s="106" t="s">
        <v>523</v>
      </c>
      <c r="C348" s="90">
        <v>11</v>
      </c>
      <c r="D348" s="90" t="s">
        <v>154</v>
      </c>
      <c r="E348" s="90"/>
      <c r="F348" s="89"/>
      <c r="G348" s="167">
        <f t="shared" si="98"/>
        <v>300000</v>
      </c>
      <c r="H348" s="167">
        <f t="shared" si="98"/>
        <v>150000</v>
      </c>
      <c r="I348" s="167">
        <f t="shared" si="98"/>
        <v>150000</v>
      </c>
    </row>
    <row r="349" spans="1:12" ht="72" x14ac:dyDescent="0.3">
      <c r="A349" s="80" t="s">
        <v>733</v>
      </c>
      <c r="B349" s="97" t="s">
        <v>523</v>
      </c>
      <c r="C349" s="79">
        <v>11</v>
      </c>
      <c r="D349" s="79" t="s">
        <v>154</v>
      </c>
      <c r="E349" s="79" t="s">
        <v>430</v>
      </c>
      <c r="F349" s="80"/>
      <c r="G349" s="164">
        <f t="shared" si="98"/>
        <v>300000</v>
      </c>
      <c r="H349" s="164">
        <f t="shared" si="98"/>
        <v>150000</v>
      </c>
      <c r="I349" s="164">
        <f t="shared" si="98"/>
        <v>150000</v>
      </c>
    </row>
    <row r="350" spans="1:12" ht="96" x14ac:dyDescent="0.3">
      <c r="A350" s="52" t="s">
        <v>754</v>
      </c>
      <c r="B350" s="97" t="s">
        <v>523</v>
      </c>
      <c r="C350" s="79">
        <v>11</v>
      </c>
      <c r="D350" s="79" t="s">
        <v>154</v>
      </c>
      <c r="E350" s="79" t="s">
        <v>502</v>
      </c>
      <c r="F350" s="80"/>
      <c r="G350" s="164">
        <f>G351+G354</f>
        <v>300000</v>
      </c>
      <c r="H350" s="164">
        <f>H351+H354</f>
        <v>150000</v>
      </c>
      <c r="I350" s="164">
        <f>I351+I354</f>
        <v>150000</v>
      </c>
    </row>
    <row r="351" spans="1:12" ht="36" x14ac:dyDescent="0.3">
      <c r="A351" s="52" t="s">
        <v>505</v>
      </c>
      <c r="B351" s="97" t="s">
        <v>523</v>
      </c>
      <c r="C351" s="79">
        <v>11</v>
      </c>
      <c r="D351" s="79" t="s">
        <v>154</v>
      </c>
      <c r="E351" s="79" t="s">
        <v>506</v>
      </c>
      <c r="F351" s="80"/>
      <c r="G351" s="164">
        <f t="shared" ref="G351:I352" si="99">G352</f>
        <v>200000</v>
      </c>
      <c r="H351" s="164">
        <f t="shared" si="99"/>
        <v>100000</v>
      </c>
      <c r="I351" s="164">
        <f t="shared" si="99"/>
        <v>100000</v>
      </c>
    </row>
    <row r="352" spans="1:12" ht="60" x14ac:dyDescent="0.3">
      <c r="A352" s="80" t="s">
        <v>507</v>
      </c>
      <c r="B352" s="97" t="s">
        <v>523</v>
      </c>
      <c r="C352" s="79">
        <v>11</v>
      </c>
      <c r="D352" s="79" t="s">
        <v>154</v>
      </c>
      <c r="E352" s="79" t="s">
        <v>509</v>
      </c>
      <c r="F352" s="80"/>
      <c r="G352" s="164">
        <f t="shared" si="99"/>
        <v>200000</v>
      </c>
      <c r="H352" s="164">
        <f t="shared" si="99"/>
        <v>100000</v>
      </c>
      <c r="I352" s="164">
        <f t="shared" si="99"/>
        <v>100000</v>
      </c>
    </row>
    <row r="353" spans="1:9" ht="36" x14ac:dyDescent="0.3">
      <c r="A353" s="80" t="s">
        <v>171</v>
      </c>
      <c r="B353" s="97" t="s">
        <v>523</v>
      </c>
      <c r="C353" s="79">
        <v>11</v>
      </c>
      <c r="D353" s="79" t="s">
        <v>154</v>
      </c>
      <c r="E353" s="79" t="s">
        <v>509</v>
      </c>
      <c r="F353" s="80">
        <v>200</v>
      </c>
      <c r="G353" s="164">
        <v>200000</v>
      </c>
      <c r="H353" s="164">
        <v>100000</v>
      </c>
      <c r="I353" s="164">
        <v>100000</v>
      </c>
    </row>
    <row r="354" spans="1:9" ht="60" x14ac:dyDescent="0.3">
      <c r="A354" s="49" t="s">
        <v>755</v>
      </c>
      <c r="B354" s="97" t="s">
        <v>523</v>
      </c>
      <c r="C354" s="79">
        <v>11</v>
      </c>
      <c r="D354" s="79" t="s">
        <v>154</v>
      </c>
      <c r="E354" s="79" t="s">
        <v>510</v>
      </c>
      <c r="F354" s="80"/>
      <c r="G354" s="164">
        <f t="shared" ref="G354:I355" si="100">G355</f>
        <v>100000</v>
      </c>
      <c r="H354" s="164">
        <f t="shared" si="100"/>
        <v>50000</v>
      </c>
      <c r="I354" s="164">
        <f t="shared" si="100"/>
        <v>50000</v>
      </c>
    </row>
    <row r="355" spans="1:9" ht="60" x14ac:dyDescent="0.3">
      <c r="A355" s="80" t="s">
        <v>511</v>
      </c>
      <c r="B355" s="97" t="s">
        <v>523</v>
      </c>
      <c r="C355" s="79">
        <v>11</v>
      </c>
      <c r="D355" s="79" t="s">
        <v>154</v>
      </c>
      <c r="E355" s="79" t="s">
        <v>512</v>
      </c>
      <c r="F355" s="80"/>
      <c r="G355" s="164">
        <f t="shared" si="100"/>
        <v>100000</v>
      </c>
      <c r="H355" s="164">
        <f t="shared" si="100"/>
        <v>50000</v>
      </c>
      <c r="I355" s="164">
        <f t="shared" si="100"/>
        <v>50000</v>
      </c>
    </row>
    <row r="356" spans="1:9" ht="36" x14ac:dyDescent="0.3">
      <c r="A356" s="80" t="s">
        <v>171</v>
      </c>
      <c r="B356" s="97" t="s">
        <v>523</v>
      </c>
      <c r="C356" s="79">
        <v>11</v>
      </c>
      <c r="D356" s="79" t="s">
        <v>154</v>
      </c>
      <c r="E356" s="79" t="s">
        <v>512</v>
      </c>
      <c r="F356" s="80">
        <v>200</v>
      </c>
      <c r="G356" s="164">
        <v>100000</v>
      </c>
      <c r="H356" s="164">
        <v>50000</v>
      </c>
      <c r="I356" s="164">
        <v>50000</v>
      </c>
    </row>
    <row r="357" spans="1:9" ht="34.200000000000003" x14ac:dyDescent="0.3">
      <c r="A357" s="89" t="s">
        <v>778</v>
      </c>
      <c r="B357" s="106" t="s">
        <v>523</v>
      </c>
      <c r="C357" s="90">
        <v>14</v>
      </c>
      <c r="D357" s="90" t="s">
        <v>304</v>
      </c>
      <c r="E357" s="90"/>
      <c r="F357" s="89"/>
      <c r="G357" s="167">
        <f>G358+G364</f>
        <v>11126767</v>
      </c>
      <c r="H357" s="167">
        <f t="shared" ref="H357:I357" si="101">H358+H364</f>
        <v>7757752</v>
      </c>
      <c r="I357" s="167">
        <f t="shared" si="101"/>
        <v>7301413</v>
      </c>
    </row>
    <row r="358" spans="1:9" ht="45.6" x14ac:dyDescent="0.3">
      <c r="A358" s="89" t="s">
        <v>514</v>
      </c>
      <c r="B358" s="106" t="s">
        <v>523</v>
      </c>
      <c r="C358" s="90">
        <v>14</v>
      </c>
      <c r="D358" s="90" t="s">
        <v>152</v>
      </c>
      <c r="E358" s="90"/>
      <c r="F358" s="89"/>
      <c r="G358" s="167">
        <f>G359</f>
        <v>9126767</v>
      </c>
      <c r="H358" s="167">
        <f t="shared" ref="H358:I362" si="102">H359</f>
        <v>7757752</v>
      </c>
      <c r="I358" s="167">
        <f t="shared" si="102"/>
        <v>7301413</v>
      </c>
    </row>
    <row r="359" spans="1:9" ht="84" x14ac:dyDescent="0.3">
      <c r="A359" s="80" t="s">
        <v>541</v>
      </c>
      <c r="B359" s="97" t="s">
        <v>523</v>
      </c>
      <c r="C359" s="79">
        <v>14</v>
      </c>
      <c r="D359" s="79" t="s">
        <v>152</v>
      </c>
      <c r="E359" s="79" t="s">
        <v>227</v>
      </c>
      <c r="F359" s="80"/>
      <c r="G359" s="164">
        <f>G360</f>
        <v>9126767</v>
      </c>
      <c r="H359" s="164">
        <f t="shared" si="102"/>
        <v>7757752</v>
      </c>
      <c r="I359" s="164">
        <f t="shared" si="102"/>
        <v>7301413</v>
      </c>
    </row>
    <row r="360" spans="1:9" ht="36" x14ac:dyDescent="0.3">
      <c r="A360" s="80" t="s">
        <v>542</v>
      </c>
      <c r="B360" s="97" t="s">
        <v>523</v>
      </c>
      <c r="C360" s="79">
        <v>14</v>
      </c>
      <c r="D360" s="79" t="s">
        <v>152</v>
      </c>
      <c r="E360" s="79" t="s">
        <v>517</v>
      </c>
      <c r="F360" s="80"/>
      <c r="G360" s="164">
        <f>G361</f>
        <v>9126767</v>
      </c>
      <c r="H360" s="164">
        <f t="shared" si="102"/>
        <v>7757752</v>
      </c>
      <c r="I360" s="164">
        <f t="shared" si="102"/>
        <v>7301413</v>
      </c>
    </row>
    <row r="361" spans="1:9" ht="36" x14ac:dyDescent="0.3">
      <c r="A361" s="80" t="s">
        <v>518</v>
      </c>
      <c r="B361" s="97" t="s">
        <v>523</v>
      </c>
      <c r="C361" s="79">
        <v>14</v>
      </c>
      <c r="D361" s="79" t="s">
        <v>152</v>
      </c>
      <c r="E361" s="79" t="s">
        <v>519</v>
      </c>
      <c r="F361" s="80"/>
      <c r="G361" s="164">
        <f>G362</f>
        <v>9126767</v>
      </c>
      <c r="H361" s="164">
        <f t="shared" si="102"/>
        <v>7757752</v>
      </c>
      <c r="I361" s="164">
        <f t="shared" si="102"/>
        <v>7301413</v>
      </c>
    </row>
    <row r="362" spans="1:9" ht="60" x14ac:dyDescent="0.3">
      <c r="A362" s="80" t="s">
        <v>520</v>
      </c>
      <c r="B362" s="97" t="s">
        <v>523</v>
      </c>
      <c r="C362" s="79">
        <v>14</v>
      </c>
      <c r="D362" s="79" t="s">
        <v>152</v>
      </c>
      <c r="E362" s="79" t="s">
        <v>521</v>
      </c>
      <c r="F362" s="80"/>
      <c r="G362" s="164">
        <f>G363</f>
        <v>9126767</v>
      </c>
      <c r="H362" s="164">
        <f t="shared" si="102"/>
        <v>7757752</v>
      </c>
      <c r="I362" s="164">
        <f t="shared" si="102"/>
        <v>7301413</v>
      </c>
    </row>
    <row r="363" spans="1:9" x14ac:dyDescent="0.3">
      <c r="A363" s="80" t="s">
        <v>351</v>
      </c>
      <c r="B363" s="97" t="s">
        <v>523</v>
      </c>
      <c r="C363" s="79">
        <v>14</v>
      </c>
      <c r="D363" s="79" t="s">
        <v>152</v>
      </c>
      <c r="E363" s="79" t="s">
        <v>521</v>
      </c>
      <c r="F363" s="80">
        <v>500</v>
      </c>
      <c r="G363" s="164">
        <v>9126767</v>
      </c>
      <c r="H363" s="164">
        <v>7757752</v>
      </c>
      <c r="I363" s="164">
        <v>7301413</v>
      </c>
    </row>
    <row r="364" spans="1:9" ht="24" x14ac:dyDescent="0.3">
      <c r="A364" s="80" t="s">
        <v>777</v>
      </c>
      <c r="B364" s="97" t="s">
        <v>523</v>
      </c>
      <c r="C364" s="79" t="s">
        <v>331</v>
      </c>
      <c r="D364" s="79" t="s">
        <v>162</v>
      </c>
      <c r="E364" s="79"/>
      <c r="F364" s="80"/>
      <c r="G364" s="164">
        <f>G365</f>
        <v>2000000</v>
      </c>
      <c r="H364" s="164">
        <f t="shared" ref="H364:I364" si="103">H365</f>
        <v>0</v>
      </c>
      <c r="I364" s="164">
        <f t="shared" si="103"/>
        <v>0</v>
      </c>
    </row>
    <row r="365" spans="1:9" ht="92.25" customHeight="1" x14ac:dyDescent="0.3">
      <c r="A365" s="80" t="s">
        <v>515</v>
      </c>
      <c r="B365" s="97" t="s">
        <v>523</v>
      </c>
      <c r="C365" s="79" t="s">
        <v>331</v>
      </c>
      <c r="D365" s="79" t="s">
        <v>162</v>
      </c>
      <c r="E365" s="79" t="s">
        <v>227</v>
      </c>
      <c r="F365" s="80"/>
      <c r="G365" s="164">
        <f>G366</f>
        <v>2000000</v>
      </c>
      <c r="H365" s="164">
        <f t="shared" ref="H365:I365" si="104">H366</f>
        <v>0</v>
      </c>
      <c r="I365" s="164">
        <f t="shared" si="104"/>
        <v>0</v>
      </c>
    </row>
    <row r="366" spans="1:9" ht="36" x14ac:dyDescent="0.3">
      <c r="A366" s="80" t="s">
        <v>516</v>
      </c>
      <c r="B366" s="97" t="s">
        <v>523</v>
      </c>
      <c r="C366" s="79" t="s">
        <v>331</v>
      </c>
      <c r="D366" s="79" t="s">
        <v>162</v>
      </c>
      <c r="E366" s="79" t="s">
        <v>517</v>
      </c>
      <c r="F366" s="80"/>
      <c r="G366" s="164">
        <f>G367</f>
        <v>2000000</v>
      </c>
      <c r="H366" s="164">
        <f t="shared" ref="H366:I366" si="105">H367</f>
        <v>0</v>
      </c>
      <c r="I366" s="164">
        <f t="shared" si="105"/>
        <v>0</v>
      </c>
    </row>
    <row r="367" spans="1:9" ht="60" x14ac:dyDescent="0.3">
      <c r="A367" s="80" t="s">
        <v>617</v>
      </c>
      <c r="B367" s="97" t="s">
        <v>523</v>
      </c>
      <c r="C367" s="79" t="s">
        <v>331</v>
      </c>
      <c r="D367" s="79" t="s">
        <v>162</v>
      </c>
      <c r="E367" s="79" t="s">
        <v>619</v>
      </c>
      <c r="F367" s="80"/>
      <c r="G367" s="164">
        <f>G368</f>
        <v>2000000</v>
      </c>
      <c r="H367" s="164">
        <f t="shared" ref="H367:I367" si="106">H368</f>
        <v>0</v>
      </c>
      <c r="I367" s="164">
        <f t="shared" si="106"/>
        <v>0</v>
      </c>
    </row>
    <row r="368" spans="1:9" ht="60" x14ac:dyDescent="0.3">
      <c r="A368" s="80" t="s">
        <v>618</v>
      </c>
      <c r="B368" s="97" t="s">
        <v>523</v>
      </c>
      <c r="C368" s="79" t="s">
        <v>331</v>
      </c>
      <c r="D368" s="79" t="s">
        <v>162</v>
      </c>
      <c r="E368" s="79" t="s">
        <v>620</v>
      </c>
      <c r="F368" s="80"/>
      <c r="G368" s="164">
        <f>G369</f>
        <v>2000000</v>
      </c>
      <c r="H368" s="164">
        <f t="shared" ref="H368:I368" si="107">H369</f>
        <v>0</v>
      </c>
      <c r="I368" s="164">
        <f t="shared" si="107"/>
        <v>0</v>
      </c>
    </row>
    <row r="369" spans="1:9" x14ac:dyDescent="0.3">
      <c r="A369" s="80" t="s">
        <v>351</v>
      </c>
      <c r="B369" s="97" t="s">
        <v>523</v>
      </c>
      <c r="C369" s="79" t="s">
        <v>331</v>
      </c>
      <c r="D369" s="79" t="s">
        <v>162</v>
      </c>
      <c r="E369" s="79" t="s">
        <v>620</v>
      </c>
      <c r="F369" s="80">
        <v>500</v>
      </c>
      <c r="G369" s="164">
        <v>2000000</v>
      </c>
      <c r="H369" s="164">
        <v>0</v>
      </c>
      <c r="I369" s="164">
        <v>0</v>
      </c>
    </row>
    <row r="370" spans="1:9" ht="34.200000000000003" x14ac:dyDescent="0.3">
      <c r="A370" s="45" t="s">
        <v>609</v>
      </c>
      <c r="B370" s="94" t="s">
        <v>543</v>
      </c>
      <c r="C370" s="45"/>
      <c r="D370" s="81"/>
      <c r="E370" s="45"/>
      <c r="F370" s="45"/>
      <c r="G370" s="163">
        <f>G371+G377+G509+G526</f>
        <v>467993066.54000002</v>
      </c>
      <c r="H370" s="163">
        <f>H371+H377+H509+H526</f>
        <v>615664854</v>
      </c>
      <c r="I370" s="163">
        <f>I371+I377+I509+I526</f>
        <v>543386272</v>
      </c>
    </row>
    <row r="371" spans="1:9" ht="22.8" x14ac:dyDescent="0.3">
      <c r="A371" s="45" t="s">
        <v>151</v>
      </c>
      <c r="B371" s="94" t="s">
        <v>543</v>
      </c>
      <c r="C371" s="81" t="s">
        <v>152</v>
      </c>
      <c r="D371" s="81"/>
      <c r="E371" s="45"/>
      <c r="F371" s="45"/>
      <c r="G371" s="163">
        <f>G372</f>
        <v>2100000</v>
      </c>
      <c r="H371" s="163">
        <f t="shared" ref="H371:I375" si="108">H372</f>
        <v>2100000</v>
      </c>
      <c r="I371" s="163">
        <f t="shared" si="108"/>
        <v>2100000</v>
      </c>
    </row>
    <row r="372" spans="1:9" ht="57" x14ac:dyDescent="0.3">
      <c r="A372" s="45" t="s">
        <v>776</v>
      </c>
      <c r="B372" s="94" t="s">
        <v>543</v>
      </c>
      <c r="C372" s="81" t="s">
        <v>152</v>
      </c>
      <c r="D372" s="81" t="s">
        <v>176</v>
      </c>
      <c r="E372" s="45"/>
      <c r="F372" s="45"/>
      <c r="G372" s="163">
        <f>G373</f>
        <v>2100000</v>
      </c>
      <c r="H372" s="163">
        <f t="shared" si="108"/>
        <v>2100000</v>
      </c>
      <c r="I372" s="163">
        <f t="shared" si="108"/>
        <v>2100000</v>
      </c>
    </row>
    <row r="373" spans="1:9" ht="24" x14ac:dyDescent="0.3">
      <c r="A373" s="49" t="s">
        <v>210</v>
      </c>
      <c r="B373" s="94" t="s">
        <v>543</v>
      </c>
      <c r="C373" s="54" t="s">
        <v>152</v>
      </c>
      <c r="D373" s="54" t="s">
        <v>176</v>
      </c>
      <c r="E373" s="49" t="s">
        <v>211</v>
      </c>
      <c r="F373" s="49"/>
      <c r="G373" s="76">
        <f>G374</f>
        <v>2100000</v>
      </c>
      <c r="H373" s="76">
        <f t="shared" si="108"/>
        <v>2100000</v>
      </c>
      <c r="I373" s="76">
        <f t="shared" si="108"/>
        <v>2100000</v>
      </c>
    </row>
    <row r="374" spans="1:9" ht="24" x14ac:dyDescent="0.3">
      <c r="A374" s="49" t="s">
        <v>212</v>
      </c>
      <c r="B374" s="94" t="s">
        <v>543</v>
      </c>
      <c r="C374" s="54" t="s">
        <v>152</v>
      </c>
      <c r="D374" s="54" t="s">
        <v>176</v>
      </c>
      <c r="E374" s="49" t="s">
        <v>213</v>
      </c>
      <c r="F374" s="49"/>
      <c r="G374" s="76">
        <f>G375</f>
        <v>2100000</v>
      </c>
      <c r="H374" s="76">
        <f t="shared" si="108"/>
        <v>2100000</v>
      </c>
      <c r="I374" s="76">
        <f t="shared" si="108"/>
        <v>2100000</v>
      </c>
    </row>
    <row r="375" spans="1:9" ht="24" x14ac:dyDescent="0.3">
      <c r="A375" s="49" t="s">
        <v>159</v>
      </c>
      <c r="B375" s="94" t="s">
        <v>543</v>
      </c>
      <c r="C375" s="54" t="s">
        <v>152</v>
      </c>
      <c r="D375" s="54" t="s">
        <v>176</v>
      </c>
      <c r="E375" s="49" t="s">
        <v>214</v>
      </c>
      <c r="F375" s="49"/>
      <c r="G375" s="76">
        <f>G376</f>
        <v>2100000</v>
      </c>
      <c r="H375" s="76">
        <f t="shared" si="108"/>
        <v>2100000</v>
      </c>
      <c r="I375" s="76">
        <f t="shared" si="108"/>
        <v>2100000</v>
      </c>
    </row>
    <row r="376" spans="1:9" ht="72" x14ac:dyDescent="0.3">
      <c r="A376" s="49" t="s">
        <v>160</v>
      </c>
      <c r="B376" s="94" t="s">
        <v>543</v>
      </c>
      <c r="C376" s="54" t="s">
        <v>152</v>
      </c>
      <c r="D376" s="54" t="s">
        <v>176</v>
      </c>
      <c r="E376" s="49" t="s">
        <v>214</v>
      </c>
      <c r="F376" s="49">
        <v>100</v>
      </c>
      <c r="G376" s="58">
        <v>2100000</v>
      </c>
      <c r="H376" s="58">
        <v>2100000</v>
      </c>
      <c r="I376" s="58">
        <v>2100000</v>
      </c>
    </row>
    <row r="377" spans="1:9" x14ac:dyDescent="0.3">
      <c r="A377" s="45" t="s">
        <v>368</v>
      </c>
      <c r="B377" s="94" t="s">
        <v>543</v>
      </c>
      <c r="C377" s="81" t="s">
        <v>369</v>
      </c>
      <c r="D377" s="81" t="s">
        <v>304</v>
      </c>
      <c r="E377" s="45"/>
      <c r="F377" s="45"/>
      <c r="G377" s="163">
        <f>G378+G409+G476+G490</f>
        <v>427843038.54000002</v>
      </c>
      <c r="H377" s="163">
        <f>H378+H409+H476+H490</f>
        <v>601826584</v>
      </c>
      <c r="I377" s="163">
        <f>I378+I409+I476+I490</f>
        <v>527948002</v>
      </c>
    </row>
    <row r="378" spans="1:9" x14ac:dyDescent="0.3">
      <c r="A378" s="45" t="s">
        <v>370</v>
      </c>
      <c r="B378" s="94" t="s">
        <v>543</v>
      </c>
      <c r="C378" s="81" t="s">
        <v>369</v>
      </c>
      <c r="D378" s="81" t="s">
        <v>152</v>
      </c>
      <c r="E378" s="45"/>
      <c r="F378" s="45"/>
      <c r="G378" s="163">
        <f>G379+G403</f>
        <v>64321443.539999999</v>
      </c>
      <c r="H378" s="163">
        <f t="shared" ref="H378:I378" si="109">H379+H403</f>
        <v>66540495</v>
      </c>
      <c r="I378" s="163">
        <f t="shared" si="109"/>
        <v>66870495</v>
      </c>
    </row>
    <row r="379" spans="1:9" ht="36" x14ac:dyDescent="0.3">
      <c r="A379" s="49" t="s">
        <v>250</v>
      </c>
      <c r="B379" s="94" t="s">
        <v>543</v>
      </c>
      <c r="C379" s="54" t="s">
        <v>369</v>
      </c>
      <c r="D379" s="54" t="s">
        <v>152</v>
      </c>
      <c r="E379" s="54" t="s">
        <v>252</v>
      </c>
      <c r="F379" s="49"/>
      <c r="G379" s="76">
        <f t="shared" ref="G379:I379" si="110">G380</f>
        <v>39093905.539999999</v>
      </c>
      <c r="H379" s="76">
        <f t="shared" si="110"/>
        <v>66540495</v>
      </c>
      <c r="I379" s="76">
        <f t="shared" si="110"/>
        <v>66870495</v>
      </c>
    </row>
    <row r="380" spans="1:9" ht="48" x14ac:dyDescent="0.3">
      <c r="A380" s="49" t="s">
        <v>756</v>
      </c>
      <c r="B380" s="94" t="s">
        <v>543</v>
      </c>
      <c r="C380" s="54" t="s">
        <v>369</v>
      </c>
      <c r="D380" s="54" t="s">
        <v>152</v>
      </c>
      <c r="E380" s="54" t="s">
        <v>372</v>
      </c>
      <c r="F380" s="49"/>
      <c r="G380" s="76">
        <f>G381+G391</f>
        <v>39093905.539999999</v>
      </c>
      <c r="H380" s="76">
        <f t="shared" ref="H380:I380" si="111">H381+H391</f>
        <v>66540495</v>
      </c>
      <c r="I380" s="76">
        <f t="shared" si="111"/>
        <v>66870495</v>
      </c>
    </row>
    <row r="381" spans="1:9" ht="24" x14ac:dyDescent="0.3">
      <c r="A381" s="49" t="s">
        <v>373</v>
      </c>
      <c r="B381" s="94" t="s">
        <v>543</v>
      </c>
      <c r="C381" s="54" t="s">
        <v>369</v>
      </c>
      <c r="D381" s="54" t="s">
        <v>152</v>
      </c>
      <c r="E381" s="54" t="s">
        <v>374</v>
      </c>
      <c r="F381" s="49"/>
      <c r="G381" s="76">
        <f>G382+G385+G389</f>
        <v>32375253.539999999</v>
      </c>
      <c r="H381" s="76">
        <f t="shared" ref="H381:I381" si="112">H382+H385+H389</f>
        <v>64978759</v>
      </c>
      <c r="I381" s="76">
        <f t="shared" si="112"/>
        <v>65308759</v>
      </c>
    </row>
    <row r="382" spans="1:9" ht="112.5" customHeight="1" x14ac:dyDescent="0.3">
      <c r="A382" s="49" t="s">
        <v>559</v>
      </c>
      <c r="B382" s="94" t="s">
        <v>543</v>
      </c>
      <c r="C382" s="54" t="s">
        <v>369</v>
      </c>
      <c r="D382" s="54" t="s">
        <v>152</v>
      </c>
      <c r="E382" s="54" t="s">
        <v>375</v>
      </c>
      <c r="F382" s="49"/>
      <c r="G382" s="76">
        <f>G383+G384</f>
        <v>0</v>
      </c>
      <c r="H382" s="76">
        <f t="shared" ref="H382:I382" si="113">H383+H384</f>
        <v>36313759</v>
      </c>
      <c r="I382" s="76">
        <f t="shared" si="113"/>
        <v>36313759</v>
      </c>
    </row>
    <row r="383" spans="1:9" ht="72" x14ac:dyDescent="0.3">
      <c r="A383" s="49" t="s">
        <v>160</v>
      </c>
      <c r="B383" s="94" t="s">
        <v>543</v>
      </c>
      <c r="C383" s="54" t="s">
        <v>369</v>
      </c>
      <c r="D383" s="54" t="s">
        <v>152</v>
      </c>
      <c r="E383" s="54" t="s">
        <v>375</v>
      </c>
      <c r="F383" s="49">
        <v>100</v>
      </c>
      <c r="G383" s="76">
        <v>0</v>
      </c>
      <c r="H383" s="76">
        <v>35995762</v>
      </c>
      <c r="I383" s="76">
        <v>35995762</v>
      </c>
    </row>
    <row r="384" spans="1:9" ht="36" x14ac:dyDescent="0.3">
      <c r="A384" s="49" t="s">
        <v>171</v>
      </c>
      <c r="B384" s="94" t="s">
        <v>543</v>
      </c>
      <c r="C384" s="54" t="s">
        <v>369</v>
      </c>
      <c r="D384" s="54" t="s">
        <v>152</v>
      </c>
      <c r="E384" s="54" t="s">
        <v>375</v>
      </c>
      <c r="F384" s="49">
        <v>200</v>
      </c>
      <c r="G384" s="58">
        <v>0</v>
      </c>
      <c r="H384" s="58">
        <v>317997</v>
      </c>
      <c r="I384" s="58">
        <v>317997</v>
      </c>
    </row>
    <row r="385" spans="1:9" ht="36" x14ac:dyDescent="0.3">
      <c r="A385" s="49" t="s">
        <v>289</v>
      </c>
      <c r="B385" s="94" t="s">
        <v>543</v>
      </c>
      <c r="C385" s="54" t="s">
        <v>369</v>
      </c>
      <c r="D385" s="54" t="s">
        <v>152</v>
      </c>
      <c r="E385" s="49" t="s">
        <v>376</v>
      </c>
      <c r="F385" s="49"/>
      <c r="G385" s="76">
        <f>G386+G387+G388</f>
        <v>31763000</v>
      </c>
      <c r="H385" s="76">
        <f t="shared" ref="H385:I385" si="114">H386+H387+H388</f>
        <v>28665000</v>
      </c>
      <c r="I385" s="76">
        <f t="shared" si="114"/>
        <v>28995000</v>
      </c>
    </row>
    <row r="386" spans="1:9" ht="72" x14ac:dyDescent="0.3">
      <c r="A386" s="49" t="s">
        <v>160</v>
      </c>
      <c r="B386" s="94" t="s">
        <v>543</v>
      </c>
      <c r="C386" s="54" t="s">
        <v>369</v>
      </c>
      <c r="D386" s="54" t="s">
        <v>152</v>
      </c>
      <c r="E386" s="49" t="s">
        <v>376</v>
      </c>
      <c r="F386" s="49">
        <v>100</v>
      </c>
      <c r="G386" s="58">
        <v>23533000</v>
      </c>
      <c r="H386" s="58">
        <v>23533000</v>
      </c>
      <c r="I386" s="58">
        <v>23533000</v>
      </c>
    </row>
    <row r="387" spans="1:9" ht="36" x14ac:dyDescent="0.3">
      <c r="A387" s="49" t="s">
        <v>171</v>
      </c>
      <c r="B387" s="94" t="s">
        <v>543</v>
      </c>
      <c r="C387" s="54" t="s">
        <v>369</v>
      </c>
      <c r="D387" s="54" t="s">
        <v>152</v>
      </c>
      <c r="E387" s="49" t="s">
        <v>376</v>
      </c>
      <c r="F387" s="49">
        <v>200</v>
      </c>
      <c r="G387" s="71">
        <v>7800000</v>
      </c>
      <c r="H387" s="71">
        <v>4832000</v>
      </c>
      <c r="I387" s="71">
        <v>5032000</v>
      </c>
    </row>
    <row r="388" spans="1:9" x14ac:dyDescent="0.3">
      <c r="A388" s="49" t="s">
        <v>215</v>
      </c>
      <c r="B388" s="94" t="s">
        <v>543</v>
      </c>
      <c r="C388" s="54" t="s">
        <v>369</v>
      </c>
      <c r="D388" s="54" t="s">
        <v>152</v>
      </c>
      <c r="E388" s="49" t="s">
        <v>376</v>
      </c>
      <c r="F388" s="49">
        <v>800</v>
      </c>
      <c r="G388" s="58">
        <v>430000</v>
      </c>
      <c r="H388" s="58">
        <v>300000</v>
      </c>
      <c r="I388" s="58">
        <v>430000</v>
      </c>
    </row>
    <row r="389" spans="1:9" ht="36" x14ac:dyDescent="0.3">
      <c r="A389" s="49" t="s">
        <v>394</v>
      </c>
      <c r="B389" s="94" t="s">
        <v>543</v>
      </c>
      <c r="C389" s="54" t="s">
        <v>369</v>
      </c>
      <c r="D389" s="54" t="s">
        <v>152</v>
      </c>
      <c r="E389" s="49" t="s">
        <v>378</v>
      </c>
      <c r="F389" s="49"/>
      <c r="G389" s="58">
        <f>G390</f>
        <v>612253.54</v>
      </c>
      <c r="H389" s="58">
        <f t="shared" ref="H389:I389" si="115">H390</f>
        <v>0</v>
      </c>
      <c r="I389" s="58">
        <f t="shared" si="115"/>
        <v>0</v>
      </c>
    </row>
    <row r="390" spans="1:9" ht="36" x14ac:dyDescent="0.3">
      <c r="A390" s="49" t="s">
        <v>171</v>
      </c>
      <c r="B390" s="94" t="s">
        <v>543</v>
      </c>
      <c r="C390" s="54" t="s">
        <v>369</v>
      </c>
      <c r="D390" s="54" t="s">
        <v>152</v>
      </c>
      <c r="E390" s="49" t="s">
        <v>378</v>
      </c>
      <c r="F390" s="49">
        <v>200</v>
      </c>
      <c r="G390" s="58">
        <v>612253.54</v>
      </c>
      <c r="H390" s="58">
        <v>0</v>
      </c>
      <c r="I390" s="58">
        <v>0</v>
      </c>
    </row>
    <row r="391" spans="1:9" ht="33" customHeight="1" x14ac:dyDescent="0.3">
      <c r="A391" s="49" t="s">
        <v>490</v>
      </c>
      <c r="B391" s="94" t="s">
        <v>543</v>
      </c>
      <c r="C391" s="54" t="s">
        <v>369</v>
      </c>
      <c r="D391" s="54" t="s">
        <v>152</v>
      </c>
      <c r="E391" s="49" t="s">
        <v>380</v>
      </c>
      <c r="F391" s="49"/>
      <c r="G391" s="76">
        <f>G397+G395+G399+G401+G392</f>
        <v>6718652</v>
      </c>
      <c r="H391" s="76">
        <f t="shared" ref="H391:I391" si="116">H397+H395+H399+H401+H392</f>
        <v>1561736</v>
      </c>
      <c r="I391" s="76">
        <f t="shared" si="116"/>
        <v>1561736</v>
      </c>
    </row>
    <row r="392" spans="1:9" ht="84" x14ac:dyDescent="0.3">
      <c r="A392" s="80" t="s">
        <v>381</v>
      </c>
      <c r="B392" s="94" t="s">
        <v>543</v>
      </c>
      <c r="C392" s="79" t="s">
        <v>369</v>
      </c>
      <c r="D392" s="79" t="s">
        <v>152</v>
      </c>
      <c r="E392" s="80" t="s">
        <v>382</v>
      </c>
      <c r="F392" s="80"/>
      <c r="G392" s="164">
        <f>G393+G394</f>
        <v>2408079</v>
      </c>
      <c r="H392" s="164">
        <f>H393+H394</f>
        <v>1479953</v>
      </c>
      <c r="I392" s="164">
        <f>I393+I394</f>
        <v>1479953</v>
      </c>
    </row>
    <row r="393" spans="1:9" ht="72" x14ac:dyDescent="0.3">
      <c r="A393" s="80" t="s">
        <v>160</v>
      </c>
      <c r="B393" s="94" t="s">
        <v>543</v>
      </c>
      <c r="C393" s="79" t="s">
        <v>369</v>
      </c>
      <c r="D393" s="79" t="s">
        <v>152</v>
      </c>
      <c r="E393" s="80" t="s">
        <v>382</v>
      </c>
      <c r="F393" s="80">
        <v>100</v>
      </c>
      <c r="G393" s="164">
        <v>1910079</v>
      </c>
      <c r="H393" s="164">
        <v>1105953</v>
      </c>
      <c r="I393" s="164">
        <v>1105953</v>
      </c>
    </row>
    <row r="394" spans="1:9" ht="24" x14ac:dyDescent="0.3">
      <c r="A394" s="80" t="s">
        <v>286</v>
      </c>
      <c r="B394" s="94" t="s">
        <v>543</v>
      </c>
      <c r="C394" s="79" t="s">
        <v>369</v>
      </c>
      <c r="D394" s="79" t="s">
        <v>152</v>
      </c>
      <c r="E394" s="80" t="s">
        <v>382</v>
      </c>
      <c r="F394" s="80">
        <v>300</v>
      </c>
      <c r="G394" s="164">
        <v>498000</v>
      </c>
      <c r="H394" s="164">
        <v>374000</v>
      </c>
      <c r="I394" s="164">
        <v>374000</v>
      </c>
    </row>
    <row r="395" spans="1:9" ht="36" x14ac:dyDescent="0.3">
      <c r="A395" s="72" t="s">
        <v>383</v>
      </c>
      <c r="B395" s="94" t="s">
        <v>543</v>
      </c>
      <c r="C395" s="54" t="s">
        <v>369</v>
      </c>
      <c r="D395" s="54" t="s">
        <v>152</v>
      </c>
      <c r="E395" s="49" t="s">
        <v>544</v>
      </c>
      <c r="F395" s="49"/>
      <c r="G395" s="76">
        <f>G396</f>
        <v>1636</v>
      </c>
      <c r="H395" s="76">
        <f>H396</f>
        <v>4089</v>
      </c>
      <c r="I395" s="76">
        <f>I396</f>
        <v>4089</v>
      </c>
    </row>
    <row r="396" spans="1:9" ht="72" x14ac:dyDescent="0.3">
      <c r="A396" s="49" t="s">
        <v>160</v>
      </c>
      <c r="B396" s="94" t="s">
        <v>543</v>
      </c>
      <c r="C396" s="54" t="s">
        <v>369</v>
      </c>
      <c r="D396" s="54" t="s">
        <v>152</v>
      </c>
      <c r="E396" s="49" t="s">
        <v>544</v>
      </c>
      <c r="F396" s="49">
        <v>100</v>
      </c>
      <c r="G396" s="58">
        <v>1636</v>
      </c>
      <c r="H396" s="58">
        <v>4089</v>
      </c>
      <c r="I396" s="58">
        <v>4089</v>
      </c>
    </row>
    <row r="397" spans="1:9" ht="48" x14ac:dyDescent="0.3">
      <c r="A397" s="72" t="s">
        <v>385</v>
      </c>
      <c r="B397" s="94" t="s">
        <v>543</v>
      </c>
      <c r="C397" s="54" t="s">
        <v>369</v>
      </c>
      <c r="D397" s="54" t="s">
        <v>152</v>
      </c>
      <c r="E397" s="49" t="s">
        <v>545</v>
      </c>
      <c r="F397" s="49"/>
      <c r="G397" s="76">
        <f>G398</f>
        <v>31077</v>
      </c>
      <c r="H397" s="76">
        <f>H398</f>
        <v>77694</v>
      </c>
      <c r="I397" s="76">
        <f>I398</f>
        <v>77694</v>
      </c>
    </row>
    <row r="398" spans="1:9" ht="72" x14ac:dyDescent="0.3">
      <c r="A398" s="49" t="s">
        <v>160</v>
      </c>
      <c r="B398" s="94" t="s">
        <v>543</v>
      </c>
      <c r="C398" s="54" t="s">
        <v>369</v>
      </c>
      <c r="D398" s="54" t="s">
        <v>152</v>
      </c>
      <c r="E398" s="49" t="s">
        <v>545</v>
      </c>
      <c r="F398" s="49">
        <v>100</v>
      </c>
      <c r="G398" s="58">
        <v>31077</v>
      </c>
      <c r="H398" s="58">
        <v>77694</v>
      </c>
      <c r="I398" s="58">
        <v>77694</v>
      </c>
    </row>
    <row r="399" spans="1:9" ht="72" x14ac:dyDescent="0.3">
      <c r="A399" s="49" t="s">
        <v>644</v>
      </c>
      <c r="B399" s="94" t="s">
        <v>543</v>
      </c>
      <c r="C399" s="54" t="s">
        <v>369</v>
      </c>
      <c r="D399" s="54" t="s">
        <v>152</v>
      </c>
      <c r="E399" s="77" t="s">
        <v>642</v>
      </c>
      <c r="F399" s="49"/>
      <c r="G399" s="58">
        <f>G400</f>
        <v>2400000</v>
      </c>
      <c r="H399" s="58">
        <f>H400</f>
        <v>0</v>
      </c>
      <c r="I399" s="58">
        <f>I400</f>
        <v>0</v>
      </c>
    </row>
    <row r="400" spans="1:9" ht="36" x14ac:dyDescent="0.3">
      <c r="A400" s="49" t="s">
        <v>171</v>
      </c>
      <c r="B400" s="94" t="s">
        <v>543</v>
      </c>
      <c r="C400" s="54" t="s">
        <v>369</v>
      </c>
      <c r="D400" s="54" t="s">
        <v>152</v>
      </c>
      <c r="E400" s="77" t="s">
        <v>642</v>
      </c>
      <c r="F400" s="49">
        <v>200</v>
      </c>
      <c r="G400" s="71">
        <v>2400000</v>
      </c>
      <c r="H400" s="71">
        <v>0</v>
      </c>
      <c r="I400" s="71">
        <v>0</v>
      </c>
    </row>
    <row r="401" spans="1:9" ht="84" x14ac:dyDescent="0.3">
      <c r="A401" s="49" t="s">
        <v>645</v>
      </c>
      <c r="B401" s="94" t="s">
        <v>543</v>
      </c>
      <c r="C401" s="54" t="s">
        <v>369</v>
      </c>
      <c r="D401" s="54" t="s">
        <v>152</v>
      </c>
      <c r="E401" s="77" t="s">
        <v>643</v>
      </c>
      <c r="F401" s="49"/>
      <c r="G401" s="58">
        <f>G402</f>
        <v>1877860</v>
      </c>
      <c r="H401" s="58">
        <f>H402</f>
        <v>0</v>
      </c>
      <c r="I401" s="58">
        <f>I402</f>
        <v>0</v>
      </c>
    </row>
    <row r="402" spans="1:9" ht="36.75" customHeight="1" x14ac:dyDescent="0.3">
      <c r="A402" s="49" t="s">
        <v>171</v>
      </c>
      <c r="B402" s="94" t="s">
        <v>543</v>
      </c>
      <c r="C402" s="54" t="s">
        <v>369</v>
      </c>
      <c r="D402" s="54" t="s">
        <v>152</v>
      </c>
      <c r="E402" s="77" t="s">
        <v>643</v>
      </c>
      <c r="F402" s="49">
        <v>200</v>
      </c>
      <c r="G402" s="71">
        <v>1877860</v>
      </c>
      <c r="H402" s="71">
        <v>0</v>
      </c>
      <c r="I402" s="71">
        <v>0</v>
      </c>
    </row>
    <row r="403" spans="1:9" ht="42.75" customHeight="1" x14ac:dyDescent="0.3">
      <c r="A403" s="49" t="s">
        <v>845</v>
      </c>
      <c r="B403" s="94" t="s">
        <v>543</v>
      </c>
      <c r="C403" s="54" t="s">
        <v>369</v>
      </c>
      <c r="D403" s="54" t="s">
        <v>152</v>
      </c>
      <c r="E403" s="77" t="s">
        <v>843</v>
      </c>
      <c r="F403" s="49"/>
      <c r="G403" s="71">
        <f>G404</f>
        <v>25227538</v>
      </c>
      <c r="H403" s="71">
        <f t="shared" ref="H403:I403" si="117">H404</f>
        <v>0</v>
      </c>
      <c r="I403" s="71">
        <f t="shared" si="117"/>
        <v>0</v>
      </c>
    </row>
    <row r="404" spans="1:9" ht="46.5" customHeight="1" x14ac:dyDescent="0.3">
      <c r="A404" s="49" t="s">
        <v>846</v>
      </c>
      <c r="B404" s="94" t="s">
        <v>543</v>
      </c>
      <c r="C404" s="54" t="s">
        <v>369</v>
      </c>
      <c r="D404" s="54" t="s">
        <v>152</v>
      </c>
      <c r="E404" s="77" t="s">
        <v>841</v>
      </c>
      <c r="F404" s="49"/>
      <c r="G404" s="71">
        <f>G405</f>
        <v>25227538</v>
      </c>
      <c r="H404" s="71">
        <f t="shared" ref="H404:I404" si="118">H405</f>
        <v>0</v>
      </c>
      <c r="I404" s="71">
        <f t="shared" si="118"/>
        <v>0</v>
      </c>
    </row>
    <row r="405" spans="1:9" ht="87.75" customHeight="1" x14ac:dyDescent="0.3">
      <c r="A405" s="49" t="s">
        <v>844</v>
      </c>
      <c r="B405" s="94" t="s">
        <v>543</v>
      </c>
      <c r="C405" s="54" t="s">
        <v>369</v>
      </c>
      <c r="D405" s="54" t="s">
        <v>152</v>
      </c>
      <c r="E405" s="77" t="s">
        <v>842</v>
      </c>
      <c r="F405" s="49"/>
      <c r="G405" s="71">
        <f>G406</f>
        <v>25227538</v>
      </c>
      <c r="H405" s="71">
        <f t="shared" ref="H405:I405" si="119">H406</f>
        <v>0</v>
      </c>
      <c r="I405" s="71">
        <f t="shared" si="119"/>
        <v>0</v>
      </c>
    </row>
    <row r="406" spans="1:9" ht="75.75" customHeight="1" x14ac:dyDescent="0.3">
      <c r="A406" s="49" t="s">
        <v>160</v>
      </c>
      <c r="B406" s="94" t="s">
        <v>543</v>
      </c>
      <c r="C406" s="54" t="s">
        <v>369</v>
      </c>
      <c r="D406" s="54" t="s">
        <v>152</v>
      </c>
      <c r="E406" s="77" t="s">
        <v>842</v>
      </c>
      <c r="F406" s="49">
        <v>100</v>
      </c>
      <c r="G406" s="71">
        <v>25227538</v>
      </c>
      <c r="H406" s="71">
        <v>0</v>
      </c>
      <c r="I406" s="71">
        <v>0</v>
      </c>
    </row>
    <row r="407" spans="1:9" ht="0.75" hidden="1" customHeight="1" x14ac:dyDescent="0.3">
      <c r="A407" s="49"/>
      <c r="B407" s="94"/>
      <c r="C407" s="54"/>
      <c r="D407" s="54"/>
      <c r="E407" s="77"/>
      <c r="F407" s="49"/>
      <c r="G407" s="71"/>
      <c r="H407" s="71"/>
      <c r="I407" s="71"/>
    </row>
    <row r="408" spans="1:9" ht="14.25" hidden="1" customHeight="1" x14ac:dyDescent="0.3">
      <c r="A408" s="49"/>
      <c r="B408" s="94"/>
      <c r="C408" s="54"/>
      <c r="D408" s="54"/>
      <c r="E408" s="77"/>
      <c r="F408" s="49"/>
      <c r="G408" s="71"/>
      <c r="H408" s="71"/>
      <c r="I408" s="71"/>
    </row>
    <row r="409" spans="1:9" x14ac:dyDescent="0.3">
      <c r="A409" s="45" t="s">
        <v>387</v>
      </c>
      <c r="B409" s="94" t="s">
        <v>543</v>
      </c>
      <c r="C409" s="45" t="s">
        <v>369</v>
      </c>
      <c r="D409" s="45" t="s">
        <v>154</v>
      </c>
      <c r="E409" s="45"/>
      <c r="F409" s="45"/>
      <c r="G409" s="163">
        <f>G410+G467+G457+G462+G472</f>
        <v>340905214</v>
      </c>
      <c r="H409" s="163">
        <f t="shared" ref="H409:I409" si="120">H410+H467+H457+H462+H472</f>
        <v>517432572</v>
      </c>
      <c r="I409" s="163">
        <f t="shared" si="120"/>
        <v>443223990</v>
      </c>
    </row>
    <row r="410" spans="1:9" ht="36" x14ac:dyDescent="0.3">
      <c r="A410" s="49" t="s">
        <v>757</v>
      </c>
      <c r="B410" s="94" t="s">
        <v>543</v>
      </c>
      <c r="C410" s="54" t="s">
        <v>369</v>
      </c>
      <c r="D410" s="54" t="s">
        <v>154</v>
      </c>
      <c r="E410" s="54" t="s">
        <v>252</v>
      </c>
      <c r="F410" s="49"/>
      <c r="G410" s="76">
        <f>G411</f>
        <v>303011582</v>
      </c>
      <c r="H410" s="76">
        <f>H411</f>
        <v>517342572</v>
      </c>
      <c r="I410" s="76">
        <f>I411</f>
        <v>443133990</v>
      </c>
    </row>
    <row r="411" spans="1:9" ht="48" x14ac:dyDescent="0.3">
      <c r="A411" s="49" t="s">
        <v>729</v>
      </c>
      <c r="B411" s="94" t="s">
        <v>543</v>
      </c>
      <c r="C411" s="54" t="s">
        <v>369</v>
      </c>
      <c r="D411" s="54" t="s">
        <v>154</v>
      </c>
      <c r="E411" s="49" t="s">
        <v>372</v>
      </c>
      <c r="F411" s="49"/>
      <c r="G411" s="76">
        <f>G412+G421</f>
        <v>303011582</v>
      </c>
      <c r="H411" s="76">
        <f>H412+H421</f>
        <v>517342572</v>
      </c>
      <c r="I411" s="76">
        <f>I412+I421</f>
        <v>443133990</v>
      </c>
    </row>
    <row r="412" spans="1:9" ht="24" x14ac:dyDescent="0.3">
      <c r="A412" s="49" t="s">
        <v>389</v>
      </c>
      <c r="B412" s="94" t="s">
        <v>543</v>
      </c>
      <c r="C412" s="54" t="s">
        <v>369</v>
      </c>
      <c r="D412" s="54" t="s">
        <v>154</v>
      </c>
      <c r="E412" s="49" t="s">
        <v>390</v>
      </c>
      <c r="F412" s="49"/>
      <c r="G412" s="76">
        <f>G413+G416+G419</f>
        <v>241056115</v>
      </c>
      <c r="H412" s="76">
        <f t="shared" ref="H412:I412" si="121">H413+H416+H419</f>
        <v>292505883</v>
      </c>
      <c r="I412" s="76">
        <f t="shared" si="121"/>
        <v>294405883</v>
      </c>
    </row>
    <row r="413" spans="1:9" ht="137.25" customHeight="1" x14ac:dyDescent="0.3">
      <c r="A413" s="49" t="s">
        <v>758</v>
      </c>
      <c r="B413" s="94" t="s">
        <v>543</v>
      </c>
      <c r="C413" s="54" t="s">
        <v>369</v>
      </c>
      <c r="D413" s="54" t="s">
        <v>154</v>
      </c>
      <c r="E413" s="49" t="s">
        <v>392</v>
      </c>
      <c r="F413" s="49"/>
      <c r="G413" s="76">
        <f>G414+G415</f>
        <v>210431971</v>
      </c>
      <c r="H413" s="76">
        <f>H414+H415</f>
        <v>273460883</v>
      </c>
      <c r="I413" s="76">
        <f>I414+I415</f>
        <v>273460883</v>
      </c>
    </row>
    <row r="414" spans="1:9" ht="72" x14ac:dyDescent="0.3">
      <c r="A414" s="49" t="s">
        <v>160</v>
      </c>
      <c r="B414" s="94" t="s">
        <v>543</v>
      </c>
      <c r="C414" s="54" t="s">
        <v>369</v>
      </c>
      <c r="D414" s="54" t="s">
        <v>154</v>
      </c>
      <c r="E414" s="49" t="s">
        <v>392</v>
      </c>
      <c r="F414" s="49">
        <v>100</v>
      </c>
      <c r="G414" s="76">
        <v>202143562</v>
      </c>
      <c r="H414" s="76">
        <v>265172474</v>
      </c>
      <c r="I414" s="76">
        <v>265172474</v>
      </c>
    </row>
    <row r="415" spans="1:9" ht="36" x14ac:dyDescent="0.3">
      <c r="A415" s="49" t="s">
        <v>171</v>
      </c>
      <c r="B415" s="94" t="s">
        <v>543</v>
      </c>
      <c r="C415" s="54" t="s">
        <v>369</v>
      </c>
      <c r="D415" s="54" t="s">
        <v>154</v>
      </c>
      <c r="E415" s="49" t="s">
        <v>392</v>
      </c>
      <c r="F415" s="49">
        <v>200</v>
      </c>
      <c r="G415" s="58">
        <v>8288409</v>
      </c>
      <c r="H415" s="58">
        <v>8288409</v>
      </c>
      <c r="I415" s="58">
        <v>8288409</v>
      </c>
    </row>
    <row r="416" spans="1:9" ht="34.5" customHeight="1" x14ac:dyDescent="0.3">
      <c r="A416" s="49" t="s">
        <v>289</v>
      </c>
      <c r="B416" s="94" t="s">
        <v>543</v>
      </c>
      <c r="C416" s="54" t="s">
        <v>369</v>
      </c>
      <c r="D416" s="54" t="s">
        <v>154</v>
      </c>
      <c r="E416" s="49" t="s">
        <v>393</v>
      </c>
      <c r="F416" s="49"/>
      <c r="G416" s="76">
        <f>G417+G418</f>
        <v>30574144</v>
      </c>
      <c r="H416" s="76">
        <f>H417+H418</f>
        <v>19045000</v>
      </c>
      <c r="I416" s="76">
        <f>I417+I418</f>
        <v>20945000</v>
      </c>
    </row>
    <row r="417" spans="1:9" ht="36" x14ac:dyDescent="0.3">
      <c r="A417" s="49" t="s">
        <v>171</v>
      </c>
      <c r="B417" s="94" t="s">
        <v>543</v>
      </c>
      <c r="C417" s="54" t="s">
        <v>369</v>
      </c>
      <c r="D417" s="54" t="s">
        <v>154</v>
      </c>
      <c r="E417" s="49" t="s">
        <v>393</v>
      </c>
      <c r="F417" s="49">
        <v>200</v>
      </c>
      <c r="G417" s="76">
        <v>25101144</v>
      </c>
      <c r="H417" s="76">
        <v>15945000</v>
      </c>
      <c r="I417" s="76">
        <v>16145000</v>
      </c>
    </row>
    <row r="418" spans="1:9" x14ac:dyDescent="0.3">
      <c r="A418" s="49" t="s">
        <v>215</v>
      </c>
      <c r="B418" s="94" t="s">
        <v>543</v>
      </c>
      <c r="C418" s="54" t="s">
        <v>369</v>
      </c>
      <c r="D418" s="54" t="s">
        <v>154</v>
      </c>
      <c r="E418" s="49" t="s">
        <v>393</v>
      </c>
      <c r="F418" s="49">
        <v>800</v>
      </c>
      <c r="G418" s="58">
        <v>5473000</v>
      </c>
      <c r="H418" s="58">
        <v>3100000</v>
      </c>
      <c r="I418" s="58">
        <v>4800000</v>
      </c>
    </row>
    <row r="419" spans="1:9" ht="36" x14ac:dyDescent="0.3">
      <c r="A419" s="49" t="s">
        <v>394</v>
      </c>
      <c r="B419" s="94" t="s">
        <v>543</v>
      </c>
      <c r="C419" s="54" t="s">
        <v>369</v>
      </c>
      <c r="D419" s="54" t="s">
        <v>154</v>
      </c>
      <c r="E419" s="49" t="s">
        <v>395</v>
      </c>
      <c r="F419" s="49"/>
      <c r="G419" s="58">
        <f>G420</f>
        <v>50000</v>
      </c>
      <c r="H419" s="58">
        <f>H420</f>
        <v>0</v>
      </c>
      <c r="I419" s="58">
        <f>I420</f>
        <v>0</v>
      </c>
    </row>
    <row r="420" spans="1:9" ht="36" x14ac:dyDescent="0.3">
      <c r="A420" s="49" t="s">
        <v>171</v>
      </c>
      <c r="B420" s="94" t="s">
        <v>543</v>
      </c>
      <c r="C420" s="54" t="s">
        <v>369</v>
      </c>
      <c r="D420" s="54" t="s">
        <v>154</v>
      </c>
      <c r="E420" s="49" t="s">
        <v>395</v>
      </c>
      <c r="F420" s="49">
        <v>200</v>
      </c>
      <c r="G420" s="58">
        <v>50000</v>
      </c>
      <c r="H420" s="58">
        <v>0</v>
      </c>
      <c r="I420" s="58">
        <v>0</v>
      </c>
    </row>
    <row r="421" spans="1:9" ht="24" x14ac:dyDescent="0.3">
      <c r="A421" s="49" t="s">
        <v>396</v>
      </c>
      <c r="B421" s="94" t="s">
        <v>543</v>
      </c>
      <c r="C421" s="54" t="s">
        <v>369</v>
      </c>
      <c r="D421" s="54" t="s">
        <v>154</v>
      </c>
      <c r="E421" s="49" t="s">
        <v>397</v>
      </c>
      <c r="F421" s="49"/>
      <c r="G421" s="76">
        <f>G429+G431+G433+G435+G437+G439+G445+G427+G422+G450+G441+G443+G425+G447</f>
        <v>61955467</v>
      </c>
      <c r="H421" s="76">
        <f t="shared" ref="H421:I421" si="122">H429+H431+H433+H435+H437+H439+H445+H427+H422+H450+H441+H443+H425+H447</f>
        <v>224836689</v>
      </c>
      <c r="I421" s="76">
        <f t="shared" si="122"/>
        <v>148728107</v>
      </c>
    </row>
    <row r="422" spans="1:9" ht="84" x14ac:dyDescent="0.3">
      <c r="A422" s="80" t="s">
        <v>381</v>
      </c>
      <c r="B422" s="94" t="s">
        <v>543</v>
      </c>
      <c r="C422" s="79" t="s">
        <v>369</v>
      </c>
      <c r="D422" s="79" t="s">
        <v>154</v>
      </c>
      <c r="E422" s="80" t="s">
        <v>398</v>
      </c>
      <c r="F422" s="80"/>
      <c r="G422" s="76">
        <f>G423+G424</f>
        <v>15569537</v>
      </c>
      <c r="H422" s="76">
        <f>H423+H424</f>
        <v>9323048</v>
      </c>
      <c r="I422" s="76">
        <f>I423+I424</f>
        <v>9323048</v>
      </c>
    </row>
    <row r="423" spans="1:9" ht="72" x14ac:dyDescent="0.3">
      <c r="A423" s="80" t="s">
        <v>160</v>
      </c>
      <c r="B423" s="94" t="s">
        <v>543</v>
      </c>
      <c r="C423" s="79" t="s">
        <v>369</v>
      </c>
      <c r="D423" s="79" t="s">
        <v>154</v>
      </c>
      <c r="E423" s="80" t="s">
        <v>398</v>
      </c>
      <c r="F423" s="80">
        <v>100</v>
      </c>
      <c r="G423" s="76">
        <v>10240800</v>
      </c>
      <c r="H423" s="76">
        <v>6239048</v>
      </c>
      <c r="I423" s="76">
        <v>5893048</v>
      </c>
    </row>
    <row r="424" spans="1:9" ht="24" x14ac:dyDescent="0.3">
      <c r="A424" s="80" t="s">
        <v>286</v>
      </c>
      <c r="B424" s="94" t="s">
        <v>543</v>
      </c>
      <c r="C424" s="79" t="s">
        <v>369</v>
      </c>
      <c r="D424" s="79" t="s">
        <v>154</v>
      </c>
      <c r="E424" s="80" t="s">
        <v>398</v>
      </c>
      <c r="F424" s="80">
        <v>300</v>
      </c>
      <c r="G424" s="76">
        <v>5328737</v>
      </c>
      <c r="H424" s="76">
        <v>3084000</v>
      </c>
      <c r="I424" s="76">
        <v>3430000</v>
      </c>
    </row>
    <row r="425" spans="1:9" ht="135" customHeight="1" x14ac:dyDescent="0.3">
      <c r="A425" s="193" t="s">
        <v>651</v>
      </c>
      <c r="B425" s="94" t="s">
        <v>543</v>
      </c>
      <c r="C425" s="79" t="s">
        <v>369</v>
      </c>
      <c r="D425" s="79" t="s">
        <v>154</v>
      </c>
      <c r="E425" s="49" t="s">
        <v>650</v>
      </c>
      <c r="F425" s="49"/>
      <c r="G425" s="76">
        <f>G426</f>
        <v>91798</v>
      </c>
      <c r="H425" s="76">
        <f t="shared" ref="H425:I425" si="123">H426</f>
        <v>87510</v>
      </c>
      <c r="I425" s="76">
        <f t="shared" si="123"/>
        <v>87510</v>
      </c>
    </row>
    <row r="426" spans="1:9" ht="36" x14ac:dyDescent="0.3">
      <c r="A426" s="49" t="s">
        <v>171</v>
      </c>
      <c r="B426" s="94" t="s">
        <v>543</v>
      </c>
      <c r="C426" s="79" t="s">
        <v>369</v>
      </c>
      <c r="D426" s="79" t="s">
        <v>154</v>
      </c>
      <c r="E426" s="49" t="s">
        <v>650</v>
      </c>
      <c r="F426" s="49">
        <v>200</v>
      </c>
      <c r="G426" s="76">
        <v>91798</v>
      </c>
      <c r="H426" s="76">
        <v>87510</v>
      </c>
      <c r="I426" s="76">
        <v>87510</v>
      </c>
    </row>
    <row r="427" spans="1:9" ht="36" x14ac:dyDescent="0.3">
      <c r="A427" s="49" t="s">
        <v>399</v>
      </c>
      <c r="B427" s="94" t="s">
        <v>543</v>
      </c>
      <c r="C427" s="54" t="s">
        <v>369</v>
      </c>
      <c r="D427" s="54" t="s">
        <v>154</v>
      </c>
      <c r="E427" s="54" t="s">
        <v>400</v>
      </c>
      <c r="F427" s="49"/>
      <c r="G427" s="76">
        <f>G428</f>
        <v>1425000</v>
      </c>
      <c r="H427" s="76">
        <f>H428</f>
        <v>1100000</v>
      </c>
      <c r="I427" s="76">
        <f>I428</f>
        <v>1000000</v>
      </c>
    </row>
    <row r="428" spans="1:9" ht="36" x14ac:dyDescent="0.3">
      <c r="A428" s="49" t="s">
        <v>171</v>
      </c>
      <c r="B428" s="94" t="s">
        <v>543</v>
      </c>
      <c r="C428" s="54" t="s">
        <v>369</v>
      </c>
      <c r="D428" s="54" t="s">
        <v>154</v>
      </c>
      <c r="E428" s="54" t="s">
        <v>400</v>
      </c>
      <c r="F428" s="49">
        <v>200</v>
      </c>
      <c r="G428" s="76">
        <v>1425000</v>
      </c>
      <c r="H428" s="76">
        <v>1100000</v>
      </c>
      <c r="I428" s="76">
        <v>1000000</v>
      </c>
    </row>
    <row r="429" spans="1:9" ht="36" x14ac:dyDescent="0.3">
      <c r="A429" s="72" t="s">
        <v>383</v>
      </c>
      <c r="B429" s="94" t="s">
        <v>543</v>
      </c>
      <c r="C429" s="54" t="s">
        <v>369</v>
      </c>
      <c r="D429" s="54" t="s">
        <v>154</v>
      </c>
      <c r="E429" s="49" t="s">
        <v>401</v>
      </c>
      <c r="F429" s="49"/>
      <c r="G429" s="58">
        <f>G430</f>
        <v>15322</v>
      </c>
      <c r="H429" s="58">
        <f>H430</f>
        <v>43407</v>
      </c>
      <c r="I429" s="58">
        <f>I430</f>
        <v>43407</v>
      </c>
    </row>
    <row r="430" spans="1:9" ht="72" x14ac:dyDescent="0.3">
      <c r="A430" s="49" t="s">
        <v>160</v>
      </c>
      <c r="B430" s="94" t="s">
        <v>543</v>
      </c>
      <c r="C430" s="54" t="s">
        <v>369</v>
      </c>
      <c r="D430" s="54" t="s">
        <v>154</v>
      </c>
      <c r="E430" s="49" t="s">
        <v>401</v>
      </c>
      <c r="F430" s="49">
        <v>100</v>
      </c>
      <c r="G430" s="58">
        <v>15322</v>
      </c>
      <c r="H430" s="58">
        <v>43407</v>
      </c>
      <c r="I430" s="58">
        <v>43407</v>
      </c>
    </row>
    <row r="431" spans="1:9" ht="48" x14ac:dyDescent="0.3">
      <c r="A431" s="72" t="s">
        <v>385</v>
      </c>
      <c r="B431" s="94" t="s">
        <v>543</v>
      </c>
      <c r="C431" s="54" t="s">
        <v>369</v>
      </c>
      <c r="D431" s="54" t="s">
        <v>154</v>
      </c>
      <c r="E431" s="49" t="s">
        <v>402</v>
      </c>
      <c r="F431" s="49"/>
      <c r="G431" s="58">
        <f>G432</f>
        <v>291108</v>
      </c>
      <c r="H431" s="58">
        <f>H432</f>
        <v>824725</v>
      </c>
      <c r="I431" s="58">
        <f>I432</f>
        <v>824725</v>
      </c>
    </row>
    <row r="432" spans="1:9" ht="72" x14ac:dyDescent="0.3">
      <c r="A432" s="49" t="s">
        <v>160</v>
      </c>
      <c r="B432" s="94" t="s">
        <v>543</v>
      </c>
      <c r="C432" s="54" t="s">
        <v>369</v>
      </c>
      <c r="D432" s="54" t="s">
        <v>154</v>
      </c>
      <c r="E432" s="49" t="s">
        <v>402</v>
      </c>
      <c r="F432" s="49">
        <v>100</v>
      </c>
      <c r="G432" s="58">
        <v>291108</v>
      </c>
      <c r="H432" s="58">
        <v>824725</v>
      </c>
      <c r="I432" s="58">
        <v>824725</v>
      </c>
    </row>
    <row r="433" spans="1:9" ht="60" x14ac:dyDescent="0.3">
      <c r="A433" s="49" t="s">
        <v>403</v>
      </c>
      <c r="B433" s="94" t="s">
        <v>543</v>
      </c>
      <c r="C433" s="54" t="s">
        <v>369</v>
      </c>
      <c r="D433" s="54" t="s">
        <v>154</v>
      </c>
      <c r="E433" s="49" t="s">
        <v>404</v>
      </c>
      <c r="F433" s="49"/>
      <c r="G433" s="58">
        <f>G434</f>
        <v>326750</v>
      </c>
      <c r="H433" s="58">
        <f>H434</f>
        <v>862535</v>
      </c>
      <c r="I433" s="58">
        <f>I434</f>
        <v>862535</v>
      </c>
    </row>
    <row r="434" spans="1:9" ht="36" x14ac:dyDescent="0.3">
      <c r="A434" s="49" t="s">
        <v>171</v>
      </c>
      <c r="B434" s="94" t="s">
        <v>543</v>
      </c>
      <c r="C434" s="54" t="s">
        <v>369</v>
      </c>
      <c r="D434" s="54" t="s">
        <v>154</v>
      </c>
      <c r="E434" s="49" t="s">
        <v>404</v>
      </c>
      <c r="F434" s="49">
        <v>200</v>
      </c>
      <c r="G434" s="58">
        <v>326750</v>
      </c>
      <c r="H434" s="58">
        <v>862535</v>
      </c>
      <c r="I434" s="58">
        <v>862535</v>
      </c>
    </row>
    <row r="435" spans="1:9" ht="60" x14ac:dyDescent="0.3">
      <c r="A435" s="49" t="s">
        <v>405</v>
      </c>
      <c r="B435" s="94" t="s">
        <v>543</v>
      </c>
      <c r="C435" s="54" t="s">
        <v>369</v>
      </c>
      <c r="D435" s="54" t="s">
        <v>154</v>
      </c>
      <c r="E435" s="49" t="s">
        <v>406</v>
      </c>
      <c r="F435" s="49"/>
      <c r="G435" s="58">
        <f>G436</f>
        <v>916930</v>
      </c>
      <c r="H435" s="58">
        <f>H436</f>
        <v>2420454</v>
      </c>
      <c r="I435" s="58">
        <f>I436</f>
        <v>2420454</v>
      </c>
    </row>
    <row r="436" spans="1:9" ht="36" x14ac:dyDescent="0.3">
      <c r="A436" s="49" t="s">
        <v>171</v>
      </c>
      <c r="B436" s="94" t="s">
        <v>543</v>
      </c>
      <c r="C436" s="54" t="s">
        <v>369</v>
      </c>
      <c r="D436" s="54" t="s">
        <v>154</v>
      </c>
      <c r="E436" s="49" t="s">
        <v>406</v>
      </c>
      <c r="F436" s="49">
        <v>200</v>
      </c>
      <c r="G436" s="58">
        <v>916930</v>
      </c>
      <c r="H436" s="58">
        <v>2420454</v>
      </c>
      <c r="I436" s="58">
        <v>2420454</v>
      </c>
    </row>
    <row r="437" spans="1:9" ht="84" x14ac:dyDescent="0.3">
      <c r="A437" s="72" t="s">
        <v>715</v>
      </c>
      <c r="B437" s="94" t="s">
        <v>543</v>
      </c>
      <c r="C437" s="54" t="s">
        <v>369</v>
      </c>
      <c r="D437" s="54" t="s">
        <v>154</v>
      </c>
      <c r="E437" s="49" t="s">
        <v>407</v>
      </c>
      <c r="F437" s="49"/>
      <c r="G437" s="58">
        <f>G438</f>
        <v>203790</v>
      </c>
      <c r="H437" s="58">
        <f>H438</f>
        <v>323931</v>
      </c>
      <c r="I437" s="58">
        <f>I438</f>
        <v>323931</v>
      </c>
    </row>
    <row r="438" spans="1:9" ht="41.25" customHeight="1" x14ac:dyDescent="0.3">
      <c r="A438" s="49" t="s">
        <v>171</v>
      </c>
      <c r="B438" s="94" t="s">
        <v>543</v>
      </c>
      <c r="C438" s="54" t="s">
        <v>369</v>
      </c>
      <c r="D438" s="54" t="s">
        <v>154</v>
      </c>
      <c r="E438" s="49" t="s">
        <v>407</v>
      </c>
      <c r="F438" s="49">
        <v>200</v>
      </c>
      <c r="G438" s="58">
        <v>203790</v>
      </c>
      <c r="H438" s="58">
        <v>323931</v>
      </c>
      <c r="I438" s="58">
        <v>323931</v>
      </c>
    </row>
    <row r="439" spans="1:9" ht="72" x14ac:dyDescent="0.3">
      <c r="A439" s="72" t="s">
        <v>716</v>
      </c>
      <c r="B439" s="94" t="s">
        <v>543</v>
      </c>
      <c r="C439" s="54" t="s">
        <v>369</v>
      </c>
      <c r="D439" s="54" t="s">
        <v>154</v>
      </c>
      <c r="E439" s="49" t="s">
        <v>408</v>
      </c>
      <c r="F439" s="49"/>
      <c r="G439" s="58">
        <f>G440</f>
        <v>1374210</v>
      </c>
      <c r="H439" s="58">
        <f>H440</f>
        <v>3321069</v>
      </c>
      <c r="I439" s="58">
        <f>I440</f>
        <v>3321069</v>
      </c>
    </row>
    <row r="440" spans="1:9" ht="36" x14ac:dyDescent="0.3">
      <c r="A440" s="49" t="s">
        <v>171</v>
      </c>
      <c r="B440" s="94" t="s">
        <v>543</v>
      </c>
      <c r="C440" s="54" t="s">
        <v>369</v>
      </c>
      <c r="D440" s="54" t="s">
        <v>154</v>
      </c>
      <c r="E440" s="49" t="s">
        <v>408</v>
      </c>
      <c r="F440" s="49">
        <v>200</v>
      </c>
      <c r="G440" s="58">
        <v>1374210</v>
      </c>
      <c r="H440" s="58">
        <v>3321069</v>
      </c>
      <c r="I440" s="58">
        <v>3321069</v>
      </c>
    </row>
    <row r="441" spans="1:9" ht="96" x14ac:dyDescent="0.3">
      <c r="A441" s="52" t="s">
        <v>648</v>
      </c>
      <c r="B441" s="94" t="s">
        <v>543</v>
      </c>
      <c r="C441" s="54" t="s">
        <v>369</v>
      </c>
      <c r="D441" s="54" t="s">
        <v>154</v>
      </c>
      <c r="E441" s="49" t="s">
        <v>646</v>
      </c>
      <c r="F441" s="49"/>
      <c r="G441" s="58">
        <f>G442</f>
        <v>2234202</v>
      </c>
      <c r="H441" s="58">
        <f t="shared" ref="H441:I441" si="124">H442</f>
        <v>0</v>
      </c>
      <c r="I441" s="58">
        <f t="shared" si="124"/>
        <v>0</v>
      </c>
    </row>
    <row r="442" spans="1:9" ht="36" x14ac:dyDescent="0.3">
      <c r="A442" s="49" t="s">
        <v>171</v>
      </c>
      <c r="B442" s="94" t="s">
        <v>543</v>
      </c>
      <c r="C442" s="54" t="s">
        <v>369</v>
      </c>
      <c r="D442" s="54" t="s">
        <v>154</v>
      </c>
      <c r="E442" s="49" t="s">
        <v>646</v>
      </c>
      <c r="F442" s="49">
        <v>200</v>
      </c>
      <c r="G442" s="58">
        <v>2234202</v>
      </c>
      <c r="H442" s="58">
        <v>0</v>
      </c>
      <c r="I442" s="58">
        <v>0</v>
      </c>
    </row>
    <row r="443" spans="1:9" ht="87.75" customHeight="1" x14ac:dyDescent="0.3">
      <c r="A443" s="52" t="s">
        <v>649</v>
      </c>
      <c r="B443" s="94" t="s">
        <v>543</v>
      </c>
      <c r="C443" s="54" t="s">
        <v>369</v>
      </c>
      <c r="D443" s="54" t="s">
        <v>154</v>
      </c>
      <c r="E443" s="49" t="s">
        <v>647</v>
      </c>
      <c r="F443" s="49"/>
      <c r="G443" s="58">
        <f>G444</f>
        <v>1489468</v>
      </c>
      <c r="H443" s="58">
        <f t="shared" ref="H443:I443" si="125">H444</f>
        <v>0</v>
      </c>
      <c r="I443" s="58">
        <f t="shared" si="125"/>
        <v>0</v>
      </c>
    </row>
    <row r="444" spans="1:9" ht="36" x14ac:dyDescent="0.3">
      <c r="A444" s="49" t="s">
        <v>171</v>
      </c>
      <c r="B444" s="94" t="s">
        <v>543</v>
      </c>
      <c r="C444" s="54" t="s">
        <v>369</v>
      </c>
      <c r="D444" s="54" t="s">
        <v>154</v>
      </c>
      <c r="E444" s="49" t="s">
        <v>647</v>
      </c>
      <c r="F444" s="49">
        <v>200</v>
      </c>
      <c r="G444" s="58">
        <v>1489468</v>
      </c>
      <c r="H444" s="58">
        <v>0</v>
      </c>
      <c r="I444" s="58">
        <v>0</v>
      </c>
    </row>
    <row r="445" spans="1:9" ht="60" x14ac:dyDescent="0.3">
      <c r="A445" s="49" t="s">
        <v>409</v>
      </c>
      <c r="B445" s="94" t="s">
        <v>543</v>
      </c>
      <c r="C445" s="54" t="s">
        <v>369</v>
      </c>
      <c r="D445" s="54" t="s">
        <v>154</v>
      </c>
      <c r="E445" s="49" t="s">
        <v>410</v>
      </c>
      <c r="F445" s="49"/>
      <c r="G445" s="58">
        <f>G446</f>
        <v>7366141</v>
      </c>
      <c r="H445" s="58">
        <f>H446</f>
        <v>6698322</v>
      </c>
      <c r="I445" s="58">
        <f>I446</f>
        <v>7238710</v>
      </c>
    </row>
    <row r="446" spans="1:9" ht="36" x14ac:dyDescent="0.3">
      <c r="A446" s="49" t="s">
        <v>171</v>
      </c>
      <c r="B446" s="94" t="s">
        <v>543</v>
      </c>
      <c r="C446" s="54" t="s">
        <v>369</v>
      </c>
      <c r="D446" s="54" t="s">
        <v>154</v>
      </c>
      <c r="E446" s="49" t="s">
        <v>410</v>
      </c>
      <c r="F446" s="49">
        <v>200</v>
      </c>
      <c r="G446" s="58">
        <v>7366141</v>
      </c>
      <c r="H446" s="58">
        <v>6698322</v>
      </c>
      <c r="I446" s="58">
        <v>7238710</v>
      </c>
    </row>
    <row r="447" spans="1:9" x14ac:dyDescent="0.3">
      <c r="A447" s="49" t="s">
        <v>817</v>
      </c>
      <c r="B447" s="94" t="s">
        <v>543</v>
      </c>
      <c r="C447" s="54" t="s">
        <v>369</v>
      </c>
      <c r="D447" s="54" t="s">
        <v>154</v>
      </c>
      <c r="E447" s="49" t="s">
        <v>818</v>
      </c>
      <c r="F447" s="49"/>
      <c r="G447" s="58">
        <f>G448</f>
        <v>0</v>
      </c>
      <c r="H447" s="58">
        <f t="shared" ref="H447:I447" si="126">H448</f>
        <v>169119643</v>
      </c>
      <c r="I447" s="58">
        <f t="shared" si="126"/>
        <v>92526688</v>
      </c>
    </row>
    <row r="448" spans="1:9" ht="24" x14ac:dyDescent="0.3">
      <c r="A448" s="49" t="s">
        <v>801</v>
      </c>
      <c r="B448" s="94" t="s">
        <v>543</v>
      </c>
      <c r="C448" s="54" t="s">
        <v>369</v>
      </c>
      <c r="D448" s="54" t="s">
        <v>154</v>
      </c>
      <c r="E448" s="49" t="s">
        <v>810</v>
      </c>
      <c r="F448" s="49"/>
      <c r="G448" s="58">
        <f>G449</f>
        <v>0</v>
      </c>
      <c r="H448" s="58">
        <f t="shared" ref="H448:I448" si="127">H449</f>
        <v>169119643</v>
      </c>
      <c r="I448" s="58">
        <f t="shared" si="127"/>
        <v>92526688</v>
      </c>
    </row>
    <row r="449" spans="1:9" ht="36" x14ac:dyDescent="0.3">
      <c r="A449" s="49" t="s">
        <v>171</v>
      </c>
      <c r="B449" s="94" t="s">
        <v>543</v>
      </c>
      <c r="C449" s="54" t="s">
        <v>369</v>
      </c>
      <c r="D449" s="54" t="s">
        <v>154</v>
      </c>
      <c r="E449" s="49" t="s">
        <v>810</v>
      </c>
      <c r="F449" s="49">
        <v>200</v>
      </c>
      <c r="G449" s="58"/>
      <c r="H449" s="71">
        <v>169119643</v>
      </c>
      <c r="I449" s="71">
        <v>92526688</v>
      </c>
    </row>
    <row r="450" spans="1:9" ht="24" x14ac:dyDescent="0.3">
      <c r="A450" s="91" t="s">
        <v>811</v>
      </c>
      <c r="B450" s="94" t="s">
        <v>543</v>
      </c>
      <c r="C450" s="54" t="s">
        <v>369</v>
      </c>
      <c r="D450" s="54" t="s">
        <v>154</v>
      </c>
      <c r="E450" s="77" t="s">
        <v>812</v>
      </c>
      <c r="F450" s="49"/>
      <c r="G450" s="71">
        <f>G453+G455+G451</f>
        <v>30651211</v>
      </c>
      <c r="H450" s="71">
        <f t="shared" ref="H450:I450" si="128">H453+H455+H451</f>
        <v>30712045</v>
      </c>
      <c r="I450" s="71">
        <f t="shared" si="128"/>
        <v>30756030</v>
      </c>
    </row>
    <row r="451" spans="1:9" ht="80.25" customHeight="1" x14ac:dyDescent="0.3">
      <c r="A451" s="91" t="s">
        <v>848</v>
      </c>
      <c r="B451" s="94" t="s">
        <v>543</v>
      </c>
      <c r="C451" s="54" t="s">
        <v>369</v>
      </c>
      <c r="D451" s="54" t="s">
        <v>154</v>
      </c>
      <c r="E451" s="77" t="s">
        <v>847</v>
      </c>
      <c r="F451" s="49"/>
      <c r="G451" s="71">
        <f>G452</f>
        <v>1093680</v>
      </c>
      <c r="H451" s="71">
        <f t="shared" ref="H451:I451" si="129">H452</f>
        <v>1093680</v>
      </c>
      <c r="I451" s="71">
        <f t="shared" si="129"/>
        <v>1093680</v>
      </c>
    </row>
    <row r="452" spans="1:9" ht="72" x14ac:dyDescent="0.3">
      <c r="A452" s="49" t="s">
        <v>160</v>
      </c>
      <c r="B452" s="94" t="s">
        <v>543</v>
      </c>
      <c r="C452" s="54" t="s">
        <v>369</v>
      </c>
      <c r="D452" s="54" t="s">
        <v>154</v>
      </c>
      <c r="E452" s="77" t="s">
        <v>847</v>
      </c>
      <c r="F452" s="49">
        <v>100</v>
      </c>
      <c r="G452" s="71">
        <v>1093680</v>
      </c>
      <c r="H452" s="71">
        <v>1093680</v>
      </c>
      <c r="I452" s="71">
        <v>1093680</v>
      </c>
    </row>
    <row r="453" spans="1:9" ht="60" x14ac:dyDescent="0.3">
      <c r="A453" s="49" t="s">
        <v>411</v>
      </c>
      <c r="B453" s="94" t="s">
        <v>543</v>
      </c>
      <c r="C453" s="54" t="s">
        <v>369</v>
      </c>
      <c r="D453" s="54" t="s">
        <v>154</v>
      </c>
      <c r="E453" s="77" t="s">
        <v>813</v>
      </c>
      <c r="F453" s="49"/>
      <c r="G453" s="71">
        <f t="shared" ref="G453:I453" si="130">G454</f>
        <v>2371771</v>
      </c>
      <c r="H453" s="71">
        <f t="shared" si="130"/>
        <v>2432605</v>
      </c>
      <c r="I453" s="71">
        <f t="shared" si="130"/>
        <v>2476590</v>
      </c>
    </row>
    <row r="454" spans="1:9" ht="72" x14ac:dyDescent="0.3">
      <c r="A454" s="49" t="s">
        <v>160</v>
      </c>
      <c r="B454" s="94" t="s">
        <v>543</v>
      </c>
      <c r="C454" s="54" t="s">
        <v>369</v>
      </c>
      <c r="D454" s="54" t="s">
        <v>154</v>
      </c>
      <c r="E454" s="77" t="s">
        <v>813</v>
      </c>
      <c r="F454" s="49">
        <v>100</v>
      </c>
      <c r="G454" s="71">
        <v>2371771</v>
      </c>
      <c r="H454" s="58">
        <v>2432605</v>
      </c>
      <c r="I454" s="58">
        <v>2476590</v>
      </c>
    </row>
    <row r="455" spans="1:9" ht="108" x14ac:dyDescent="0.3">
      <c r="A455" s="49" t="s">
        <v>814</v>
      </c>
      <c r="B455" s="94" t="s">
        <v>543</v>
      </c>
      <c r="C455" s="54" t="s">
        <v>369</v>
      </c>
      <c r="D455" s="54" t="s">
        <v>154</v>
      </c>
      <c r="E455" s="49" t="s">
        <v>816</v>
      </c>
      <c r="F455" s="49"/>
      <c r="G455" s="58">
        <f>G456</f>
        <v>27185760</v>
      </c>
      <c r="H455" s="58">
        <f t="shared" ref="H455:I455" si="131">H456</f>
        <v>27185760</v>
      </c>
      <c r="I455" s="58">
        <f t="shared" si="131"/>
        <v>27185760</v>
      </c>
    </row>
    <row r="456" spans="1:9" ht="72" x14ac:dyDescent="0.3">
      <c r="A456" s="49" t="s">
        <v>160</v>
      </c>
      <c r="B456" s="94" t="s">
        <v>543</v>
      </c>
      <c r="C456" s="54" t="s">
        <v>369</v>
      </c>
      <c r="D456" s="54" t="s">
        <v>154</v>
      </c>
      <c r="E456" s="49" t="s">
        <v>816</v>
      </c>
      <c r="F456" s="49">
        <v>100</v>
      </c>
      <c r="G456" s="58">
        <v>27185760</v>
      </c>
      <c r="H456" s="71">
        <v>27185760</v>
      </c>
      <c r="I456" s="71">
        <v>27185760</v>
      </c>
    </row>
    <row r="457" spans="1:9" ht="60" x14ac:dyDescent="0.3">
      <c r="A457" s="49" t="s">
        <v>275</v>
      </c>
      <c r="B457" s="94" t="s">
        <v>543</v>
      </c>
      <c r="C457" s="54" t="s">
        <v>369</v>
      </c>
      <c r="D457" s="54" t="s">
        <v>154</v>
      </c>
      <c r="E457" s="49" t="s">
        <v>276</v>
      </c>
      <c r="F457" s="49"/>
      <c r="G457" s="76">
        <f>G458</f>
        <v>50000</v>
      </c>
      <c r="H457" s="76">
        <f t="shared" ref="H457:I460" si="132">H458</f>
        <v>0</v>
      </c>
      <c r="I457" s="76">
        <f t="shared" si="132"/>
        <v>0</v>
      </c>
    </row>
    <row r="458" spans="1:9" ht="36" x14ac:dyDescent="0.3">
      <c r="A458" s="49" t="s">
        <v>703</v>
      </c>
      <c r="B458" s="94" t="s">
        <v>543</v>
      </c>
      <c r="C458" s="54" t="s">
        <v>369</v>
      </c>
      <c r="D458" s="54" t="s">
        <v>154</v>
      </c>
      <c r="E458" s="49" t="s">
        <v>277</v>
      </c>
      <c r="F458" s="49"/>
      <c r="G458" s="76">
        <f>G459</f>
        <v>50000</v>
      </c>
      <c r="H458" s="76">
        <f t="shared" si="132"/>
        <v>0</v>
      </c>
      <c r="I458" s="76">
        <f t="shared" si="132"/>
        <v>0</v>
      </c>
    </row>
    <row r="459" spans="1:9" ht="36" x14ac:dyDescent="0.3">
      <c r="A459" s="49" t="s">
        <v>278</v>
      </c>
      <c r="B459" s="94" t="s">
        <v>543</v>
      </c>
      <c r="C459" s="54" t="s">
        <v>369</v>
      </c>
      <c r="D459" s="54" t="s">
        <v>154</v>
      </c>
      <c r="E459" s="49" t="s">
        <v>279</v>
      </c>
      <c r="F459" s="49"/>
      <c r="G459" s="76">
        <f>G460</f>
        <v>50000</v>
      </c>
      <c r="H459" s="76">
        <f t="shared" si="132"/>
        <v>0</v>
      </c>
      <c r="I459" s="76">
        <f t="shared" si="132"/>
        <v>0</v>
      </c>
    </row>
    <row r="460" spans="1:9" ht="36" x14ac:dyDescent="0.3">
      <c r="A460" s="49" t="s">
        <v>280</v>
      </c>
      <c r="B460" s="94" t="s">
        <v>543</v>
      </c>
      <c r="C460" s="54" t="s">
        <v>369</v>
      </c>
      <c r="D460" s="54" t="s">
        <v>154</v>
      </c>
      <c r="E460" s="49" t="s">
        <v>281</v>
      </c>
      <c r="F460" s="49"/>
      <c r="G460" s="76">
        <f>G461</f>
        <v>50000</v>
      </c>
      <c r="H460" s="76">
        <f t="shared" si="132"/>
        <v>0</v>
      </c>
      <c r="I460" s="76">
        <f t="shared" si="132"/>
        <v>0</v>
      </c>
    </row>
    <row r="461" spans="1:9" ht="36" x14ac:dyDescent="0.3">
      <c r="A461" s="49" t="s">
        <v>171</v>
      </c>
      <c r="B461" s="94" t="s">
        <v>543</v>
      </c>
      <c r="C461" s="54" t="s">
        <v>369</v>
      </c>
      <c r="D461" s="54" t="s">
        <v>154</v>
      </c>
      <c r="E461" s="49" t="s">
        <v>281</v>
      </c>
      <c r="F461" s="49">
        <v>200</v>
      </c>
      <c r="G461" s="76">
        <v>50000</v>
      </c>
      <c r="H461" s="76">
        <v>0</v>
      </c>
      <c r="I461" s="76">
        <v>0</v>
      </c>
    </row>
    <row r="462" spans="1:9" ht="36" x14ac:dyDescent="0.3">
      <c r="A462" s="49" t="s">
        <v>194</v>
      </c>
      <c r="B462" s="94" t="s">
        <v>543</v>
      </c>
      <c r="C462" s="54" t="s">
        <v>369</v>
      </c>
      <c r="D462" s="54" t="s">
        <v>154</v>
      </c>
      <c r="E462" s="49" t="s">
        <v>195</v>
      </c>
      <c r="F462" s="49"/>
      <c r="G462" s="76">
        <f>G463</f>
        <v>100000</v>
      </c>
      <c r="H462" s="76">
        <f t="shared" ref="H462:I462" si="133">H463</f>
        <v>0</v>
      </c>
      <c r="I462" s="76">
        <f t="shared" si="133"/>
        <v>0</v>
      </c>
    </row>
    <row r="463" spans="1:9" ht="72" x14ac:dyDescent="0.3">
      <c r="A463" s="49" t="s">
        <v>849</v>
      </c>
      <c r="B463" s="94" t="s">
        <v>543</v>
      </c>
      <c r="C463" s="54" t="s">
        <v>369</v>
      </c>
      <c r="D463" s="54" t="s">
        <v>154</v>
      </c>
      <c r="E463" s="49" t="s">
        <v>282</v>
      </c>
      <c r="F463" s="49"/>
      <c r="G463" s="76">
        <f>G464</f>
        <v>100000</v>
      </c>
      <c r="H463" s="76">
        <f t="shared" ref="H463:I463" si="134">H464</f>
        <v>0</v>
      </c>
      <c r="I463" s="76">
        <f t="shared" si="134"/>
        <v>0</v>
      </c>
    </row>
    <row r="464" spans="1:9" ht="36" x14ac:dyDescent="0.3">
      <c r="A464" s="49" t="s">
        <v>852</v>
      </c>
      <c r="B464" s="94" t="s">
        <v>543</v>
      </c>
      <c r="C464" s="54" t="s">
        <v>369</v>
      </c>
      <c r="D464" s="54" t="s">
        <v>154</v>
      </c>
      <c r="E464" s="49" t="s">
        <v>850</v>
      </c>
      <c r="F464" s="49"/>
      <c r="G464" s="76">
        <f>G465</f>
        <v>100000</v>
      </c>
      <c r="H464" s="76">
        <f t="shared" ref="H464:I464" si="135">H465</f>
        <v>0</v>
      </c>
      <c r="I464" s="76">
        <f t="shared" si="135"/>
        <v>0</v>
      </c>
    </row>
    <row r="465" spans="1:9" ht="36" x14ac:dyDescent="0.3">
      <c r="A465" s="49" t="s">
        <v>334</v>
      </c>
      <c r="B465" s="94" t="s">
        <v>543</v>
      </c>
      <c r="C465" s="54" t="s">
        <v>369</v>
      </c>
      <c r="D465" s="54" t="s">
        <v>154</v>
      </c>
      <c r="E465" s="49" t="s">
        <v>851</v>
      </c>
      <c r="F465" s="49"/>
      <c r="G465" s="76">
        <f>G466</f>
        <v>100000</v>
      </c>
      <c r="H465" s="76">
        <f t="shared" ref="H465:I465" si="136">H466</f>
        <v>0</v>
      </c>
      <c r="I465" s="76">
        <f t="shared" si="136"/>
        <v>0</v>
      </c>
    </row>
    <row r="466" spans="1:9" ht="36" x14ac:dyDescent="0.3">
      <c r="A466" s="49" t="s">
        <v>171</v>
      </c>
      <c r="B466" s="94" t="s">
        <v>543</v>
      </c>
      <c r="C466" s="54" t="s">
        <v>369</v>
      </c>
      <c r="D466" s="54" t="s">
        <v>154</v>
      </c>
      <c r="E466" s="49" t="s">
        <v>851</v>
      </c>
      <c r="F466" s="49">
        <v>200</v>
      </c>
      <c r="G466" s="76">
        <v>100000</v>
      </c>
      <c r="H466" s="76">
        <v>0</v>
      </c>
      <c r="I466" s="76">
        <v>0</v>
      </c>
    </row>
    <row r="467" spans="1:9" ht="36" x14ac:dyDescent="0.3">
      <c r="A467" s="52" t="s">
        <v>759</v>
      </c>
      <c r="B467" s="94" t="s">
        <v>543</v>
      </c>
      <c r="C467" s="54" t="s">
        <v>369</v>
      </c>
      <c r="D467" s="54" t="s">
        <v>154</v>
      </c>
      <c r="E467" s="49" t="s">
        <v>205</v>
      </c>
      <c r="F467" s="49"/>
      <c r="G467" s="58">
        <f>G468</f>
        <v>90000</v>
      </c>
      <c r="H467" s="58">
        <f t="shared" ref="H467:I470" si="137">H468</f>
        <v>90000</v>
      </c>
      <c r="I467" s="58">
        <f t="shared" si="137"/>
        <v>90000</v>
      </c>
    </row>
    <row r="468" spans="1:9" ht="48" x14ac:dyDescent="0.3">
      <c r="A468" s="52" t="s">
        <v>412</v>
      </c>
      <c r="B468" s="94" t="s">
        <v>543</v>
      </c>
      <c r="C468" s="54" t="s">
        <v>369</v>
      </c>
      <c r="D468" s="54" t="s">
        <v>154</v>
      </c>
      <c r="E468" s="49" t="s">
        <v>413</v>
      </c>
      <c r="F468" s="49"/>
      <c r="G468" s="76">
        <f>G469</f>
        <v>90000</v>
      </c>
      <c r="H468" s="76">
        <f t="shared" si="137"/>
        <v>90000</v>
      </c>
      <c r="I468" s="76">
        <f t="shared" si="137"/>
        <v>90000</v>
      </c>
    </row>
    <row r="469" spans="1:9" ht="36" x14ac:dyDescent="0.3">
      <c r="A469" s="52" t="s">
        <v>760</v>
      </c>
      <c r="B469" s="94" t="s">
        <v>543</v>
      </c>
      <c r="C469" s="54" t="s">
        <v>369</v>
      </c>
      <c r="D469" s="54" t="s">
        <v>154</v>
      </c>
      <c r="E469" s="49" t="s">
        <v>414</v>
      </c>
      <c r="F469" s="49"/>
      <c r="G469" s="76">
        <f>G470</f>
        <v>90000</v>
      </c>
      <c r="H469" s="76">
        <f t="shared" si="137"/>
        <v>90000</v>
      </c>
      <c r="I469" s="76">
        <f t="shared" si="137"/>
        <v>90000</v>
      </c>
    </row>
    <row r="470" spans="1:9" ht="24" x14ac:dyDescent="0.3">
      <c r="A470" s="49" t="s">
        <v>415</v>
      </c>
      <c r="B470" s="94" t="s">
        <v>543</v>
      </c>
      <c r="C470" s="54" t="s">
        <v>369</v>
      </c>
      <c r="D470" s="54" t="s">
        <v>154</v>
      </c>
      <c r="E470" s="49" t="s">
        <v>416</v>
      </c>
      <c r="F470" s="49"/>
      <c r="G470" s="76">
        <f>G471</f>
        <v>90000</v>
      </c>
      <c r="H470" s="76">
        <f t="shared" si="137"/>
        <v>90000</v>
      </c>
      <c r="I470" s="76">
        <f t="shared" si="137"/>
        <v>90000</v>
      </c>
    </row>
    <row r="471" spans="1:9" ht="36" x14ac:dyDescent="0.3">
      <c r="A471" s="49" t="s">
        <v>171</v>
      </c>
      <c r="B471" s="94" t="s">
        <v>543</v>
      </c>
      <c r="C471" s="54" t="s">
        <v>369</v>
      </c>
      <c r="D471" s="54" t="s">
        <v>154</v>
      </c>
      <c r="E471" s="49" t="s">
        <v>416</v>
      </c>
      <c r="F471" s="49">
        <v>200</v>
      </c>
      <c r="G471" s="58">
        <v>90000</v>
      </c>
      <c r="H471" s="58">
        <v>90000</v>
      </c>
      <c r="I471" s="58">
        <v>90000</v>
      </c>
    </row>
    <row r="472" spans="1:9" ht="36" x14ac:dyDescent="0.3">
      <c r="A472" s="49" t="s">
        <v>845</v>
      </c>
      <c r="B472" s="94" t="s">
        <v>543</v>
      </c>
      <c r="C472" s="54" t="s">
        <v>369</v>
      </c>
      <c r="D472" s="54" t="s">
        <v>154</v>
      </c>
      <c r="E472" s="77" t="s">
        <v>843</v>
      </c>
      <c r="F472" s="49"/>
      <c r="G472" s="58">
        <f>G473</f>
        <v>37653632</v>
      </c>
      <c r="H472" s="58">
        <f t="shared" ref="H472:I472" si="138">H473</f>
        <v>0</v>
      </c>
      <c r="I472" s="58">
        <f t="shared" si="138"/>
        <v>0</v>
      </c>
    </row>
    <row r="473" spans="1:9" ht="44.25" customHeight="1" x14ac:dyDescent="0.3">
      <c r="A473" s="49" t="s">
        <v>846</v>
      </c>
      <c r="B473" s="94" t="s">
        <v>543</v>
      </c>
      <c r="C473" s="54" t="s">
        <v>369</v>
      </c>
      <c r="D473" s="54" t="s">
        <v>154</v>
      </c>
      <c r="E473" s="77" t="s">
        <v>841</v>
      </c>
      <c r="F473" s="49"/>
      <c r="G473" s="58">
        <f>G474</f>
        <v>37653632</v>
      </c>
      <c r="H473" s="58">
        <f t="shared" ref="H473:I473" si="139">H474</f>
        <v>0</v>
      </c>
      <c r="I473" s="58">
        <f t="shared" si="139"/>
        <v>0</v>
      </c>
    </row>
    <row r="474" spans="1:9" ht="84" x14ac:dyDescent="0.3">
      <c r="A474" s="49" t="s">
        <v>844</v>
      </c>
      <c r="B474" s="94" t="s">
        <v>543</v>
      </c>
      <c r="C474" s="54" t="s">
        <v>369</v>
      </c>
      <c r="D474" s="54" t="s">
        <v>154</v>
      </c>
      <c r="E474" s="77" t="s">
        <v>842</v>
      </c>
      <c r="F474" s="49"/>
      <c r="G474" s="58">
        <f>G475</f>
        <v>37653632</v>
      </c>
      <c r="H474" s="58">
        <f t="shared" ref="H474:I474" si="140">H475</f>
        <v>0</v>
      </c>
      <c r="I474" s="58">
        <f t="shared" si="140"/>
        <v>0</v>
      </c>
    </row>
    <row r="475" spans="1:9" ht="72" x14ac:dyDescent="0.3">
      <c r="A475" s="49" t="s">
        <v>160</v>
      </c>
      <c r="B475" s="94" t="s">
        <v>543</v>
      </c>
      <c r="C475" s="54" t="s">
        <v>369</v>
      </c>
      <c r="D475" s="54" t="s">
        <v>154</v>
      </c>
      <c r="E475" s="77" t="s">
        <v>842</v>
      </c>
      <c r="F475" s="49">
        <v>100</v>
      </c>
      <c r="G475" s="58">
        <v>37653632</v>
      </c>
      <c r="H475" s="58">
        <v>0</v>
      </c>
      <c r="I475" s="58">
        <v>0</v>
      </c>
    </row>
    <row r="476" spans="1:9" x14ac:dyDescent="0.3">
      <c r="A476" s="45" t="s">
        <v>417</v>
      </c>
      <c r="B476" s="94" t="s">
        <v>543</v>
      </c>
      <c r="C476" s="81" t="s">
        <v>369</v>
      </c>
      <c r="D476" s="81" t="s">
        <v>162</v>
      </c>
      <c r="E476" s="45"/>
      <c r="F476" s="45"/>
      <c r="G476" s="165">
        <f t="shared" ref="G476:I477" si="141">G477</f>
        <v>15614341</v>
      </c>
      <c r="H476" s="165">
        <f t="shared" si="141"/>
        <v>11812182</v>
      </c>
      <c r="I476" s="165">
        <f t="shared" si="141"/>
        <v>11812182</v>
      </c>
    </row>
    <row r="477" spans="1:9" ht="36" x14ac:dyDescent="0.3">
      <c r="A477" s="49" t="s">
        <v>250</v>
      </c>
      <c r="B477" s="94" t="s">
        <v>543</v>
      </c>
      <c r="C477" s="54" t="s">
        <v>369</v>
      </c>
      <c r="D477" s="54" t="s">
        <v>162</v>
      </c>
      <c r="E477" s="54" t="s">
        <v>252</v>
      </c>
      <c r="F477" s="49"/>
      <c r="G477" s="76">
        <f>G478</f>
        <v>15614341</v>
      </c>
      <c r="H477" s="76">
        <f t="shared" si="141"/>
        <v>11812182</v>
      </c>
      <c r="I477" s="76">
        <f t="shared" si="141"/>
        <v>11812182</v>
      </c>
    </row>
    <row r="478" spans="1:9" ht="36" x14ac:dyDescent="0.3">
      <c r="A478" s="49" t="s">
        <v>418</v>
      </c>
      <c r="B478" s="94" t="s">
        <v>543</v>
      </c>
      <c r="C478" s="54" t="s">
        <v>369</v>
      </c>
      <c r="D478" s="54" t="s">
        <v>162</v>
      </c>
      <c r="E478" s="49" t="s">
        <v>419</v>
      </c>
      <c r="F478" s="49"/>
      <c r="G478" s="76">
        <f>G479+G486</f>
        <v>15614341</v>
      </c>
      <c r="H478" s="76">
        <f>H479+H486</f>
        <v>11812182</v>
      </c>
      <c r="I478" s="76">
        <f>I479+I486</f>
        <v>11812182</v>
      </c>
    </row>
    <row r="479" spans="1:9" ht="24" x14ac:dyDescent="0.3">
      <c r="A479" s="49" t="s">
        <v>420</v>
      </c>
      <c r="B479" s="94" t="s">
        <v>543</v>
      </c>
      <c r="C479" s="54" t="s">
        <v>369</v>
      </c>
      <c r="D479" s="54" t="s">
        <v>162</v>
      </c>
      <c r="E479" s="49" t="s">
        <v>421</v>
      </c>
      <c r="F479" s="49"/>
      <c r="G479" s="76">
        <f>G484+G480+G482</f>
        <v>8452841</v>
      </c>
      <c r="H479" s="76">
        <f t="shared" ref="H479:I479" si="142">H484+H480+H482</f>
        <v>6755182</v>
      </c>
      <c r="I479" s="76">
        <f t="shared" si="142"/>
        <v>6755182</v>
      </c>
    </row>
    <row r="480" spans="1:9" ht="84" x14ac:dyDescent="0.3">
      <c r="A480" s="80" t="s">
        <v>381</v>
      </c>
      <c r="B480" s="94" t="s">
        <v>543</v>
      </c>
      <c r="C480" s="79" t="s">
        <v>369</v>
      </c>
      <c r="D480" s="79" t="s">
        <v>162</v>
      </c>
      <c r="E480" s="80" t="s">
        <v>422</v>
      </c>
      <c r="F480" s="80"/>
      <c r="G480" s="76">
        <f>G481</f>
        <v>313341</v>
      </c>
      <c r="H480" s="76">
        <f>H481</f>
        <v>177182</v>
      </c>
      <c r="I480" s="76">
        <f>I481</f>
        <v>177182</v>
      </c>
    </row>
    <row r="481" spans="1:9" ht="36" x14ac:dyDescent="0.3">
      <c r="A481" s="80" t="s">
        <v>423</v>
      </c>
      <c r="B481" s="94" t="s">
        <v>543</v>
      </c>
      <c r="C481" s="79" t="s">
        <v>369</v>
      </c>
      <c r="D481" s="79" t="s">
        <v>162</v>
      </c>
      <c r="E481" s="80" t="s">
        <v>422</v>
      </c>
      <c r="F481" s="80">
        <v>600</v>
      </c>
      <c r="G481" s="76">
        <v>313341</v>
      </c>
      <c r="H481" s="76">
        <v>177182</v>
      </c>
      <c r="I481" s="76">
        <v>177182</v>
      </c>
    </row>
    <row r="482" spans="1:9" ht="132" x14ac:dyDescent="0.3">
      <c r="A482" s="80" t="s">
        <v>391</v>
      </c>
      <c r="B482" s="94" t="s">
        <v>543</v>
      </c>
      <c r="C482" s="79" t="s">
        <v>369</v>
      </c>
      <c r="D482" s="79" t="s">
        <v>162</v>
      </c>
      <c r="E482" s="80" t="s">
        <v>693</v>
      </c>
      <c r="F482" s="80"/>
      <c r="G482" s="76">
        <v>4578000</v>
      </c>
      <c r="H482" s="76">
        <v>4578000</v>
      </c>
      <c r="I482" s="76">
        <v>4578000</v>
      </c>
    </row>
    <row r="483" spans="1:9" ht="72" x14ac:dyDescent="0.3">
      <c r="A483" s="80" t="s">
        <v>160</v>
      </c>
      <c r="B483" s="94" t="s">
        <v>543</v>
      </c>
      <c r="C483" s="79" t="s">
        <v>369</v>
      </c>
      <c r="D483" s="79" t="s">
        <v>162</v>
      </c>
      <c r="E483" s="80" t="s">
        <v>693</v>
      </c>
      <c r="F483" s="80">
        <v>100</v>
      </c>
      <c r="G483" s="76">
        <v>4578000</v>
      </c>
      <c r="H483" s="76">
        <v>4578000</v>
      </c>
      <c r="I483" s="76">
        <v>4578000</v>
      </c>
    </row>
    <row r="484" spans="1:9" ht="36" x14ac:dyDescent="0.3">
      <c r="A484" s="49" t="s">
        <v>289</v>
      </c>
      <c r="B484" s="94" t="s">
        <v>543</v>
      </c>
      <c r="C484" s="54" t="s">
        <v>369</v>
      </c>
      <c r="D484" s="54" t="s">
        <v>162</v>
      </c>
      <c r="E484" s="49" t="s">
        <v>424</v>
      </c>
      <c r="F484" s="49"/>
      <c r="G484" s="76">
        <f>G485</f>
        <v>3561500</v>
      </c>
      <c r="H484" s="76">
        <f t="shared" ref="H484:I484" si="143">H485</f>
        <v>2000000</v>
      </c>
      <c r="I484" s="76">
        <f t="shared" si="143"/>
        <v>2000000</v>
      </c>
    </row>
    <row r="485" spans="1:9" ht="36" x14ac:dyDescent="0.3">
      <c r="A485" s="49" t="s">
        <v>423</v>
      </c>
      <c r="B485" s="94" t="s">
        <v>543</v>
      </c>
      <c r="C485" s="54" t="s">
        <v>369</v>
      </c>
      <c r="D485" s="54" t="s">
        <v>162</v>
      </c>
      <c r="E485" s="49" t="s">
        <v>424</v>
      </c>
      <c r="F485" s="49">
        <v>600</v>
      </c>
      <c r="G485" s="58">
        <v>3561500</v>
      </c>
      <c r="H485" s="58">
        <v>2000000</v>
      </c>
      <c r="I485" s="58">
        <v>2000000</v>
      </c>
    </row>
    <row r="486" spans="1:9" ht="48" x14ac:dyDescent="0.3">
      <c r="A486" s="80" t="s">
        <v>425</v>
      </c>
      <c r="B486" s="94" t="s">
        <v>543</v>
      </c>
      <c r="C486" s="79" t="s">
        <v>369</v>
      </c>
      <c r="D486" s="79" t="s">
        <v>162</v>
      </c>
      <c r="E486" s="80" t="s">
        <v>426</v>
      </c>
      <c r="F486" s="80"/>
      <c r="G486" s="58">
        <f t="shared" ref="G486:I486" si="144">G487</f>
        <v>7161500</v>
      </c>
      <c r="H486" s="58">
        <f t="shared" si="144"/>
        <v>5057000</v>
      </c>
      <c r="I486" s="58">
        <f t="shared" si="144"/>
        <v>5057000</v>
      </c>
    </row>
    <row r="487" spans="1:9" ht="48" x14ac:dyDescent="0.3">
      <c r="A487" s="80" t="s">
        <v>427</v>
      </c>
      <c r="B487" s="94" t="s">
        <v>543</v>
      </c>
      <c r="C487" s="79" t="s">
        <v>369</v>
      </c>
      <c r="D487" s="79" t="s">
        <v>162</v>
      </c>
      <c r="E487" s="80" t="s">
        <v>428</v>
      </c>
      <c r="F487" s="80"/>
      <c r="G487" s="168">
        <f>G488+G489</f>
        <v>7161500</v>
      </c>
      <c r="H487" s="168">
        <f t="shared" ref="H487:I487" si="145">H488+H489</f>
        <v>5057000</v>
      </c>
      <c r="I487" s="168">
        <f t="shared" si="145"/>
        <v>5057000</v>
      </c>
    </row>
    <row r="488" spans="1:9" ht="36" x14ac:dyDescent="0.3">
      <c r="A488" s="80" t="s">
        <v>423</v>
      </c>
      <c r="B488" s="94" t="s">
        <v>543</v>
      </c>
      <c r="C488" s="79" t="s">
        <v>369</v>
      </c>
      <c r="D488" s="79" t="s">
        <v>162</v>
      </c>
      <c r="E488" s="80" t="s">
        <v>428</v>
      </c>
      <c r="F488" s="80">
        <v>600</v>
      </c>
      <c r="G488" s="168">
        <v>7104500</v>
      </c>
      <c r="H488" s="168">
        <v>5000000</v>
      </c>
      <c r="I488" s="168">
        <v>5000000</v>
      </c>
    </row>
    <row r="489" spans="1:9" x14ac:dyDescent="0.3">
      <c r="A489" s="52" t="s">
        <v>215</v>
      </c>
      <c r="B489" s="94" t="s">
        <v>543</v>
      </c>
      <c r="C489" s="79" t="s">
        <v>369</v>
      </c>
      <c r="D489" s="79" t="s">
        <v>162</v>
      </c>
      <c r="E489" s="80" t="s">
        <v>428</v>
      </c>
      <c r="F489" s="80">
        <v>800</v>
      </c>
      <c r="G489" s="168">
        <v>57000</v>
      </c>
      <c r="H489" s="168">
        <v>57000</v>
      </c>
      <c r="I489" s="168">
        <v>57000</v>
      </c>
    </row>
    <row r="490" spans="1:9" x14ac:dyDescent="0.3">
      <c r="A490" s="45" t="s">
        <v>435</v>
      </c>
      <c r="B490" s="94" t="s">
        <v>543</v>
      </c>
      <c r="C490" s="81" t="s">
        <v>369</v>
      </c>
      <c r="D490" s="81" t="s">
        <v>346</v>
      </c>
      <c r="E490" s="45"/>
      <c r="F490" s="45"/>
      <c r="G490" s="163">
        <f>G491+G498</f>
        <v>7002040</v>
      </c>
      <c r="H490" s="163">
        <f t="shared" ref="H490:I490" si="146">H491+H498</f>
        <v>6041335</v>
      </c>
      <c r="I490" s="163">
        <f t="shared" si="146"/>
        <v>6041335</v>
      </c>
    </row>
    <row r="491" spans="1:9" ht="36" x14ac:dyDescent="0.3">
      <c r="A491" s="49" t="s">
        <v>250</v>
      </c>
      <c r="B491" s="94" t="s">
        <v>543</v>
      </c>
      <c r="C491" s="54" t="s">
        <v>369</v>
      </c>
      <c r="D491" s="54" t="s">
        <v>346</v>
      </c>
      <c r="E491" s="54" t="s">
        <v>252</v>
      </c>
      <c r="F491" s="49"/>
      <c r="G491" s="76">
        <f>G492</f>
        <v>4246000</v>
      </c>
      <c r="H491" s="76">
        <f t="shared" ref="H491:I491" si="147">H492</f>
        <v>3855000</v>
      </c>
      <c r="I491" s="76">
        <f t="shared" si="147"/>
        <v>3855000</v>
      </c>
    </row>
    <row r="492" spans="1:9" ht="48" x14ac:dyDescent="0.3">
      <c r="A492" s="49" t="s">
        <v>253</v>
      </c>
      <c r="B492" s="94" t="s">
        <v>543</v>
      </c>
      <c r="C492" s="54" t="s">
        <v>369</v>
      </c>
      <c r="D492" s="54" t="s">
        <v>346</v>
      </c>
      <c r="E492" s="49" t="s">
        <v>254</v>
      </c>
      <c r="F492" s="49"/>
      <c r="G492" s="76">
        <f t="shared" ref="G492:I492" si="148">G493</f>
        <v>4246000</v>
      </c>
      <c r="H492" s="76">
        <f t="shared" si="148"/>
        <v>3855000</v>
      </c>
      <c r="I492" s="76">
        <f t="shared" si="148"/>
        <v>3855000</v>
      </c>
    </row>
    <row r="493" spans="1:9" ht="48" x14ac:dyDescent="0.3">
      <c r="A493" s="49" t="s">
        <v>437</v>
      </c>
      <c r="B493" s="94" t="s">
        <v>543</v>
      </c>
      <c r="C493" s="54" t="s">
        <v>369</v>
      </c>
      <c r="D493" s="54" t="s">
        <v>346</v>
      </c>
      <c r="E493" s="49" t="s">
        <v>256</v>
      </c>
      <c r="F493" s="49"/>
      <c r="G493" s="76">
        <f>+G494</f>
        <v>4246000</v>
      </c>
      <c r="H493" s="76">
        <f t="shared" ref="H493:I493" si="149">+H494</f>
        <v>3855000</v>
      </c>
      <c r="I493" s="76">
        <f t="shared" si="149"/>
        <v>3855000</v>
      </c>
    </row>
    <row r="494" spans="1:9" ht="36" x14ac:dyDescent="0.3">
      <c r="A494" s="49" t="s">
        <v>289</v>
      </c>
      <c r="B494" s="94" t="s">
        <v>543</v>
      </c>
      <c r="C494" s="54" t="s">
        <v>369</v>
      </c>
      <c r="D494" s="54" t="s">
        <v>346</v>
      </c>
      <c r="E494" s="49" t="s">
        <v>438</v>
      </c>
      <c r="F494" s="49"/>
      <c r="G494" s="76">
        <f>G495+G496+G497</f>
        <v>4246000</v>
      </c>
      <c r="H494" s="76">
        <f t="shared" ref="H494:I494" si="150">H495+H496+H497</f>
        <v>3855000</v>
      </c>
      <c r="I494" s="76">
        <f t="shared" si="150"/>
        <v>3855000</v>
      </c>
    </row>
    <row r="495" spans="1:9" ht="72" x14ac:dyDescent="0.3">
      <c r="A495" s="49" t="s">
        <v>160</v>
      </c>
      <c r="B495" s="94" t="s">
        <v>543</v>
      </c>
      <c r="C495" s="54" t="s">
        <v>369</v>
      </c>
      <c r="D495" s="54" t="s">
        <v>346</v>
      </c>
      <c r="E495" s="49" t="s">
        <v>438</v>
      </c>
      <c r="F495" s="49">
        <v>100</v>
      </c>
      <c r="G495" s="76">
        <v>3348000</v>
      </c>
      <c r="H495" s="76">
        <v>3348000</v>
      </c>
      <c r="I495" s="76">
        <v>3348000</v>
      </c>
    </row>
    <row r="496" spans="1:9" ht="36" x14ac:dyDescent="0.3">
      <c r="A496" s="49" t="s">
        <v>171</v>
      </c>
      <c r="B496" s="94" t="s">
        <v>543</v>
      </c>
      <c r="C496" s="54" t="s">
        <v>369</v>
      </c>
      <c r="D496" s="54" t="s">
        <v>346</v>
      </c>
      <c r="E496" s="49" t="s">
        <v>438</v>
      </c>
      <c r="F496" s="49">
        <v>200</v>
      </c>
      <c r="G496" s="76">
        <v>891000</v>
      </c>
      <c r="H496" s="76">
        <v>500000</v>
      </c>
      <c r="I496" s="76">
        <v>500000</v>
      </c>
    </row>
    <row r="497" spans="1:9" x14ac:dyDescent="0.3">
      <c r="A497" s="49" t="s">
        <v>215</v>
      </c>
      <c r="B497" s="94" t="s">
        <v>543</v>
      </c>
      <c r="C497" s="54" t="s">
        <v>369</v>
      </c>
      <c r="D497" s="54" t="s">
        <v>346</v>
      </c>
      <c r="E497" s="49" t="s">
        <v>438</v>
      </c>
      <c r="F497" s="49">
        <v>800</v>
      </c>
      <c r="G497" s="58">
        <v>7000</v>
      </c>
      <c r="H497" s="58">
        <v>7000</v>
      </c>
      <c r="I497" s="58">
        <v>7000</v>
      </c>
    </row>
    <row r="498" spans="1:9" ht="72" x14ac:dyDescent="0.3">
      <c r="A498" s="49" t="s">
        <v>733</v>
      </c>
      <c r="B498" s="94" t="s">
        <v>543</v>
      </c>
      <c r="C498" s="54" t="s">
        <v>369</v>
      </c>
      <c r="D498" s="54" t="s">
        <v>346</v>
      </c>
      <c r="E498" s="49" t="s">
        <v>430</v>
      </c>
      <c r="F498" s="49"/>
      <c r="G498" s="58">
        <f t="shared" ref="G498:I499" si="151">G499</f>
        <v>2756040</v>
      </c>
      <c r="H498" s="58">
        <f t="shared" si="151"/>
        <v>2186335</v>
      </c>
      <c r="I498" s="58">
        <f t="shared" si="151"/>
        <v>2186335</v>
      </c>
    </row>
    <row r="499" spans="1:9" ht="100.5" customHeight="1" x14ac:dyDescent="0.3">
      <c r="A499" s="52" t="s">
        <v>439</v>
      </c>
      <c r="B499" s="94" t="s">
        <v>543</v>
      </c>
      <c r="C499" s="54" t="s">
        <v>369</v>
      </c>
      <c r="D499" s="54" t="s">
        <v>346</v>
      </c>
      <c r="E499" s="49" t="s">
        <v>431</v>
      </c>
      <c r="F499" s="49"/>
      <c r="G499" s="58">
        <f t="shared" si="151"/>
        <v>2756040</v>
      </c>
      <c r="H499" s="58">
        <f t="shared" si="151"/>
        <v>2186335</v>
      </c>
      <c r="I499" s="58">
        <f t="shared" si="151"/>
        <v>2186335</v>
      </c>
    </row>
    <row r="500" spans="1:9" ht="36" x14ac:dyDescent="0.3">
      <c r="A500" s="49" t="s">
        <v>440</v>
      </c>
      <c r="B500" s="94" t="s">
        <v>543</v>
      </c>
      <c r="C500" s="54" t="s">
        <v>369</v>
      </c>
      <c r="D500" s="54" t="s">
        <v>346</v>
      </c>
      <c r="E500" s="49" t="s">
        <v>673</v>
      </c>
      <c r="F500" s="49"/>
      <c r="G500" s="58">
        <f>G501+G505+G507</f>
        <v>2756040</v>
      </c>
      <c r="H500" s="58">
        <f t="shared" ref="H500:I500" si="152">H501+H505+H507</f>
        <v>2186335</v>
      </c>
      <c r="I500" s="58">
        <f t="shared" si="152"/>
        <v>2186335</v>
      </c>
    </row>
    <row r="501" spans="1:9" ht="24" x14ac:dyDescent="0.3">
      <c r="A501" s="49" t="s">
        <v>720</v>
      </c>
      <c r="B501" s="94" t="s">
        <v>543</v>
      </c>
      <c r="C501" s="54" t="s">
        <v>369</v>
      </c>
      <c r="D501" s="54" t="s">
        <v>346</v>
      </c>
      <c r="E501" s="49" t="s">
        <v>674</v>
      </c>
      <c r="F501" s="49"/>
      <c r="G501" s="58">
        <f>G502+G503+G504</f>
        <v>1825000</v>
      </c>
      <c r="H501" s="58">
        <f t="shared" ref="H501:I501" si="153">H502+H503+H504</f>
        <v>1560000</v>
      </c>
      <c r="I501" s="58">
        <f t="shared" si="153"/>
        <v>1560000</v>
      </c>
    </row>
    <row r="502" spans="1:9" ht="72" x14ac:dyDescent="0.3">
      <c r="A502" s="49" t="s">
        <v>160</v>
      </c>
      <c r="B502" s="94" t="s">
        <v>543</v>
      </c>
      <c r="C502" s="54" t="s">
        <v>369</v>
      </c>
      <c r="D502" s="54" t="s">
        <v>346</v>
      </c>
      <c r="E502" s="49" t="s">
        <v>674</v>
      </c>
      <c r="F502" s="49">
        <v>100</v>
      </c>
      <c r="G502" s="58">
        <v>1458000</v>
      </c>
      <c r="H502" s="58">
        <v>1458000</v>
      </c>
      <c r="I502" s="58">
        <v>1458000</v>
      </c>
    </row>
    <row r="503" spans="1:9" ht="36" x14ac:dyDescent="0.3">
      <c r="A503" s="49" t="s">
        <v>171</v>
      </c>
      <c r="B503" s="94" t="s">
        <v>543</v>
      </c>
      <c r="C503" s="54" t="s">
        <v>369</v>
      </c>
      <c r="D503" s="54" t="s">
        <v>346</v>
      </c>
      <c r="E503" s="49" t="s">
        <v>674</v>
      </c>
      <c r="F503" s="49">
        <v>200</v>
      </c>
      <c r="G503" s="58">
        <v>365000</v>
      </c>
      <c r="H503" s="58">
        <v>100000</v>
      </c>
      <c r="I503" s="58">
        <v>100000</v>
      </c>
    </row>
    <row r="504" spans="1:9" x14ac:dyDescent="0.3">
      <c r="A504" s="49" t="s">
        <v>215</v>
      </c>
      <c r="B504" s="94" t="s">
        <v>543</v>
      </c>
      <c r="C504" s="54" t="s">
        <v>369</v>
      </c>
      <c r="D504" s="54" t="s">
        <v>346</v>
      </c>
      <c r="E504" s="49" t="s">
        <v>674</v>
      </c>
      <c r="F504" s="49">
        <v>800</v>
      </c>
      <c r="G504" s="58">
        <v>2000</v>
      </c>
      <c r="H504" s="58">
        <v>2000</v>
      </c>
      <c r="I504" s="58">
        <v>2000</v>
      </c>
    </row>
    <row r="505" spans="1:9" ht="36" x14ac:dyDescent="0.3">
      <c r="A505" s="49" t="s">
        <v>721</v>
      </c>
      <c r="B505" s="94" t="s">
        <v>543</v>
      </c>
      <c r="C505" s="54" t="s">
        <v>369</v>
      </c>
      <c r="D505" s="54" t="s">
        <v>346</v>
      </c>
      <c r="E505" s="49" t="s">
        <v>675</v>
      </c>
      <c r="F505" s="49"/>
      <c r="G505" s="58">
        <f>G506</f>
        <v>304705</v>
      </c>
      <c r="H505" s="58">
        <f t="shared" ref="H505:I505" si="154">H506</f>
        <v>0</v>
      </c>
      <c r="I505" s="58">
        <f t="shared" si="154"/>
        <v>0</v>
      </c>
    </row>
    <row r="506" spans="1:9" ht="36" x14ac:dyDescent="0.3">
      <c r="A506" s="49" t="s">
        <v>171</v>
      </c>
      <c r="B506" s="94" t="s">
        <v>543</v>
      </c>
      <c r="C506" s="54" t="s">
        <v>369</v>
      </c>
      <c r="D506" s="54" t="s">
        <v>346</v>
      </c>
      <c r="E506" s="49" t="s">
        <v>675</v>
      </c>
      <c r="F506" s="49">
        <v>200</v>
      </c>
      <c r="G506" s="58">
        <v>304705</v>
      </c>
      <c r="H506" s="58">
        <v>0</v>
      </c>
      <c r="I506" s="58">
        <v>0</v>
      </c>
    </row>
    <row r="507" spans="1:9" ht="24" x14ac:dyDescent="0.3">
      <c r="A507" s="49" t="s">
        <v>441</v>
      </c>
      <c r="B507" s="94" t="s">
        <v>543</v>
      </c>
      <c r="C507" s="54" t="s">
        <v>369</v>
      </c>
      <c r="D507" s="54" t="s">
        <v>346</v>
      </c>
      <c r="E507" s="49" t="s">
        <v>676</v>
      </c>
      <c r="F507" s="49"/>
      <c r="G507" s="58">
        <f>G508</f>
        <v>626335</v>
      </c>
      <c r="H507" s="58">
        <f t="shared" ref="H507:I507" si="155">H508</f>
        <v>626335</v>
      </c>
      <c r="I507" s="58">
        <f t="shared" si="155"/>
        <v>626335</v>
      </c>
    </row>
    <row r="508" spans="1:9" ht="36" x14ac:dyDescent="0.3">
      <c r="A508" s="49" t="s">
        <v>171</v>
      </c>
      <c r="B508" s="94" t="s">
        <v>543</v>
      </c>
      <c r="C508" s="54" t="s">
        <v>369</v>
      </c>
      <c r="D508" s="54" t="s">
        <v>346</v>
      </c>
      <c r="E508" s="49" t="s">
        <v>676</v>
      </c>
      <c r="F508" s="49">
        <v>200</v>
      </c>
      <c r="G508" s="58">
        <v>626335</v>
      </c>
      <c r="H508" s="58">
        <v>626335</v>
      </c>
      <c r="I508" s="58">
        <v>626335</v>
      </c>
    </row>
    <row r="509" spans="1:9" x14ac:dyDescent="0.3">
      <c r="A509" s="45" t="s">
        <v>466</v>
      </c>
      <c r="B509" s="94" t="s">
        <v>543</v>
      </c>
      <c r="C509" s="45">
        <v>10</v>
      </c>
      <c r="D509" s="81" t="s">
        <v>304</v>
      </c>
      <c r="E509" s="45"/>
      <c r="F509" s="45"/>
      <c r="G509" s="165">
        <f>G511+G520</f>
        <v>24085028</v>
      </c>
      <c r="H509" s="165">
        <f>H511+H520</f>
        <v>1157270</v>
      </c>
      <c r="I509" s="165">
        <f>I511+I520</f>
        <v>1157270</v>
      </c>
    </row>
    <row r="510" spans="1:9" x14ac:dyDescent="0.3">
      <c r="A510" s="43" t="s">
        <v>473</v>
      </c>
      <c r="B510" s="94" t="s">
        <v>543</v>
      </c>
      <c r="C510" s="45">
        <v>10</v>
      </c>
      <c r="D510" s="81" t="s">
        <v>162</v>
      </c>
      <c r="E510" s="45"/>
      <c r="F510" s="45"/>
      <c r="G510" s="165">
        <f>G511</f>
        <v>22567200</v>
      </c>
      <c r="H510" s="165">
        <f t="shared" ref="H510:I510" si="156">H511</f>
        <v>0</v>
      </c>
      <c r="I510" s="165">
        <f t="shared" si="156"/>
        <v>0</v>
      </c>
    </row>
    <row r="511" spans="1:9" ht="36" x14ac:dyDescent="0.3">
      <c r="A511" s="49" t="s">
        <v>547</v>
      </c>
      <c r="B511" s="94" t="s">
        <v>543</v>
      </c>
      <c r="C511" s="54">
        <v>10</v>
      </c>
      <c r="D511" s="54" t="s">
        <v>162</v>
      </c>
      <c r="E511" s="54" t="s">
        <v>252</v>
      </c>
      <c r="F511" s="49"/>
      <c r="G511" s="76">
        <f>+G512</f>
        <v>22567200</v>
      </c>
      <c r="H511" s="76">
        <f>+H512</f>
        <v>0</v>
      </c>
      <c r="I511" s="76">
        <f>+I512</f>
        <v>0</v>
      </c>
    </row>
    <row r="512" spans="1:9" ht="48" x14ac:dyDescent="0.3">
      <c r="A512" s="49" t="s">
        <v>729</v>
      </c>
      <c r="B512" s="94" t="s">
        <v>543</v>
      </c>
      <c r="C512" s="49">
        <v>10</v>
      </c>
      <c r="D512" s="54" t="s">
        <v>162</v>
      </c>
      <c r="E512" s="49" t="s">
        <v>372</v>
      </c>
      <c r="F512" s="49"/>
      <c r="G512" s="58">
        <f>G513</f>
        <v>22567200</v>
      </c>
      <c r="H512" s="58">
        <f t="shared" ref="H512:I512" si="157">H513</f>
        <v>0</v>
      </c>
      <c r="I512" s="58">
        <f t="shared" si="157"/>
        <v>0</v>
      </c>
    </row>
    <row r="513" spans="1:9" ht="24" x14ac:dyDescent="0.3">
      <c r="A513" s="49" t="s">
        <v>730</v>
      </c>
      <c r="B513" s="94" t="s">
        <v>543</v>
      </c>
      <c r="C513" s="49">
        <v>10</v>
      </c>
      <c r="D513" s="54" t="s">
        <v>162</v>
      </c>
      <c r="E513" s="49" t="s">
        <v>397</v>
      </c>
      <c r="F513" s="49"/>
      <c r="G513" s="76">
        <f>G514+G516+G518</f>
        <v>22567200</v>
      </c>
      <c r="H513" s="76">
        <f t="shared" ref="H513:I513" si="158">H514+H516+H518</f>
        <v>0</v>
      </c>
      <c r="I513" s="76">
        <f t="shared" si="158"/>
        <v>0</v>
      </c>
    </row>
    <row r="514" spans="1:9" ht="84" x14ac:dyDescent="0.3">
      <c r="A514" s="72" t="s">
        <v>802</v>
      </c>
      <c r="B514" s="94" t="s">
        <v>543</v>
      </c>
      <c r="C514" s="49">
        <v>10</v>
      </c>
      <c r="D514" s="54" t="s">
        <v>162</v>
      </c>
      <c r="E514" s="49" t="s">
        <v>407</v>
      </c>
      <c r="F514" s="49"/>
      <c r="G514" s="76">
        <f>G515</f>
        <v>1558422</v>
      </c>
      <c r="H514" s="76">
        <f t="shared" ref="H514:I514" si="159">H515</f>
        <v>0</v>
      </c>
      <c r="I514" s="76">
        <f t="shared" si="159"/>
        <v>0</v>
      </c>
    </row>
    <row r="515" spans="1:9" ht="24" x14ac:dyDescent="0.3">
      <c r="A515" s="52" t="s">
        <v>286</v>
      </c>
      <c r="B515" s="94" t="s">
        <v>543</v>
      </c>
      <c r="C515" s="49">
        <v>10</v>
      </c>
      <c r="D515" s="54" t="s">
        <v>162</v>
      </c>
      <c r="E515" s="49" t="s">
        <v>407</v>
      </c>
      <c r="F515" s="49">
        <v>300</v>
      </c>
      <c r="G515" s="76">
        <v>1558422</v>
      </c>
      <c r="H515" s="71"/>
      <c r="I515" s="71"/>
    </row>
    <row r="516" spans="1:9" ht="72" x14ac:dyDescent="0.3">
      <c r="A516" s="52" t="s">
        <v>803</v>
      </c>
      <c r="B516" s="94" t="s">
        <v>543</v>
      </c>
      <c r="C516" s="49">
        <v>10</v>
      </c>
      <c r="D516" s="54" t="s">
        <v>162</v>
      </c>
      <c r="E516" s="49" t="s">
        <v>408</v>
      </c>
      <c r="F516" s="49"/>
      <c r="G516" s="76">
        <f>G517</f>
        <v>10508778</v>
      </c>
      <c r="H516" s="76">
        <f t="shared" ref="H516:I516" si="160">H517</f>
        <v>0</v>
      </c>
      <c r="I516" s="76">
        <f t="shared" si="160"/>
        <v>0</v>
      </c>
    </row>
    <row r="517" spans="1:9" ht="24" x14ac:dyDescent="0.3">
      <c r="A517" s="52" t="s">
        <v>286</v>
      </c>
      <c r="B517" s="94" t="s">
        <v>543</v>
      </c>
      <c r="C517" s="49">
        <v>10</v>
      </c>
      <c r="D517" s="54" t="s">
        <v>162</v>
      </c>
      <c r="E517" s="49" t="s">
        <v>408</v>
      </c>
      <c r="F517" s="49">
        <v>300</v>
      </c>
      <c r="G517" s="76">
        <v>10508778</v>
      </c>
      <c r="H517" s="71"/>
      <c r="I517" s="71"/>
    </row>
    <row r="518" spans="1:9" ht="36" x14ac:dyDescent="0.3">
      <c r="A518" s="49" t="s">
        <v>399</v>
      </c>
      <c r="B518" s="94" t="s">
        <v>543</v>
      </c>
      <c r="C518" s="49">
        <v>10</v>
      </c>
      <c r="D518" s="54" t="s">
        <v>162</v>
      </c>
      <c r="E518" s="49" t="s">
        <v>400</v>
      </c>
      <c r="F518" s="49"/>
      <c r="G518" s="76">
        <f>G519</f>
        <v>10500000</v>
      </c>
      <c r="H518" s="76">
        <f t="shared" ref="H518:I518" si="161">H519</f>
        <v>0</v>
      </c>
      <c r="I518" s="76">
        <f t="shared" si="161"/>
        <v>0</v>
      </c>
    </row>
    <row r="519" spans="1:9" ht="24" x14ac:dyDescent="0.3">
      <c r="A519" s="100" t="s">
        <v>286</v>
      </c>
      <c r="B519" s="94" t="s">
        <v>543</v>
      </c>
      <c r="C519" s="49">
        <v>10</v>
      </c>
      <c r="D519" s="54" t="s">
        <v>162</v>
      </c>
      <c r="E519" s="49" t="s">
        <v>400</v>
      </c>
      <c r="F519" s="49">
        <v>300</v>
      </c>
      <c r="G519" s="76">
        <v>10500000</v>
      </c>
      <c r="H519" s="76">
        <v>0</v>
      </c>
      <c r="I519" s="76">
        <v>0</v>
      </c>
    </row>
    <row r="520" spans="1:9" x14ac:dyDescent="0.3">
      <c r="A520" s="45" t="s">
        <v>483</v>
      </c>
      <c r="B520" s="94" t="s">
        <v>543</v>
      </c>
      <c r="C520" s="49">
        <v>10</v>
      </c>
      <c r="D520" s="54" t="s">
        <v>176</v>
      </c>
      <c r="E520" s="49"/>
      <c r="F520" s="49"/>
      <c r="G520" s="76">
        <f>G521</f>
        <v>1517828</v>
      </c>
      <c r="H520" s="76">
        <f t="shared" ref="H520:I524" si="162">H521</f>
        <v>1157270</v>
      </c>
      <c r="I520" s="76">
        <f t="shared" si="162"/>
        <v>1157270</v>
      </c>
    </row>
    <row r="521" spans="1:9" ht="36" x14ac:dyDescent="0.3">
      <c r="A521" s="49" t="s">
        <v>547</v>
      </c>
      <c r="B521" s="94" t="s">
        <v>543</v>
      </c>
      <c r="C521" s="49">
        <v>10</v>
      </c>
      <c r="D521" s="54" t="s">
        <v>176</v>
      </c>
      <c r="E521" s="54" t="s">
        <v>252</v>
      </c>
      <c r="F521" s="49"/>
      <c r="G521" s="76">
        <f>G522</f>
        <v>1517828</v>
      </c>
      <c r="H521" s="76">
        <f t="shared" si="162"/>
        <v>1157270</v>
      </c>
      <c r="I521" s="76">
        <f t="shared" si="162"/>
        <v>1157270</v>
      </c>
    </row>
    <row r="522" spans="1:9" ht="24" x14ac:dyDescent="0.3">
      <c r="A522" s="49" t="s">
        <v>548</v>
      </c>
      <c r="B522" s="94" t="s">
        <v>543</v>
      </c>
      <c r="C522" s="49">
        <v>10</v>
      </c>
      <c r="D522" s="54" t="s">
        <v>176</v>
      </c>
      <c r="E522" s="49" t="s">
        <v>372</v>
      </c>
      <c r="F522" s="49"/>
      <c r="G522" s="76">
        <f>G523</f>
        <v>1517828</v>
      </c>
      <c r="H522" s="76">
        <f t="shared" si="162"/>
        <v>1157270</v>
      </c>
      <c r="I522" s="76">
        <f t="shared" si="162"/>
        <v>1157270</v>
      </c>
    </row>
    <row r="523" spans="1:9" ht="24" x14ac:dyDescent="0.3">
      <c r="A523" s="49" t="s">
        <v>549</v>
      </c>
      <c r="B523" s="94" t="s">
        <v>543</v>
      </c>
      <c r="C523" s="49">
        <v>10</v>
      </c>
      <c r="D523" s="54" t="s">
        <v>176</v>
      </c>
      <c r="E523" s="49" t="s">
        <v>380</v>
      </c>
      <c r="F523" s="49"/>
      <c r="G523" s="76">
        <f>G524</f>
        <v>1517828</v>
      </c>
      <c r="H523" s="76">
        <f t="shared" si="162"/>
        <v>1157270</v>
      </c>
      <c r="I523" s="76">
        <f t="shared" si="162"/>
        <v>1157270</v>
      </c>
    </row>
    <row r="524" spans="1:9" ht="74.25" customHeight="1" x14ac:dyDescent="0.3">
      <c r="A524" s="49" t="s">
        <v>561</v>
      </c>
      <c r="B524" s="94" t="s">
        <v>543</v>
      </c>
      <c r="C524" s="49">
        <v>10</v>
      </c>
      <c r="D524" s="54" t="s">
        <v>176</v>
      </c>
      <c r="E524" s="49" t="s">
        <v>491</v>
      </c>
      <c r="F524" s="49"/>
      <c r="G524" s="76">
        <f>G525</f>
        <v>1517828</v>
      </c>
      <c r="H524" s="76">
        <f t="shared" si="162"/>
        <v>1157270</v>
      </c>
      <c r="I524" s="76">
        <f t="shared" si="162"/>
        <v>1157270</v>
      </c>
    </row>
    <row r="525" spans="1:9" ht="24" x14ac:dyDescent="0.3">
      <c r="A525" s="49" t="s">
        <v>286</v>
      </c>
      <c r="B525" s="94" t="s">
        <v>543</v>
      </c>
      <c r="C525" s="49">
        <v>10</v>
      </c>
      <c r="D525" s="54" t="s">
        <v>176</v>
      </c>
      <c r="E525" s="49" t="s">
        <v>491</v>
      </c>
      <c r="F525" s="49">
        <v>300</v>
      </c>
      <c r="G525" s="58">
        <v>1517828</v>
      </c>
      <c r="H525" s="58">
        <v>1157270</v>
      </c>
      <c r="I525" s="58">
        <v>1157270</v>
      </c>
    </row>
    <row r="526" spans="1:9" x14ac:dyDescent="0.3">
      <c r="A526" s="88" t="s">
        <v>500</v>
      </c>
      <c r="B526" s="94" t="s">
        <v>543</v>
      </c>
      <c r="C526" s="88" t="s">
        <v>242</v>
      </c>
      <c r="D526" s="88" t="s">
        <v>304</v>
      </c>
      <c r="E526" s="88"/>
      <c r="F526" s="88"/>
      <c r="G526" s="231">
        <f>G527</f>
        <v>13965000</v>
      </c>
      <c r="H526" s="231">
        <f t="shared" ref="H526:I528" si="163">H527</f>
        <v>10581000</v>
      </c>
      <c r="I526" s="231">
        <f t="shared" si="163"/>
        <v>12181000</v>
      </c>
    </row>
    <row r="527" spans="1:9" x14ac:dyDescent="0.3">
      <c r="A527" s="88" t="s">
        <v>513</v>
      </c>
      <c r="B527" s="94" t="s">
        <v>543</v>
      </c>
      <c r="C527" s="228" t="s">
        <v>242</v>
      </c>
      <c r="D527" s="228" t="s">
        <v>162</v>
      </c>
      <c r="E527" s="228"/>
      <c r="F527" s="228"/>
      <c r="G527" s="232">
        <f>G528</f>
        <v>13965000</v>
      </c>
      <c r="H527" s="232">
        <f t="shared" si="163"/>
        <v>10581000</v>
      </c>
      <c r="I527" s="232">
        <f t="shared" si="163"/>
        <v>12181000</v>
      </c>
    </row>
    <row r="528" spans="1:9" ht="72" x14ac:dyDescent="0.3">
      <c r="A528" s="49" t="s">
        <v>733</v>
      </c>
      <c r="B528" s="94" t="s">
        <v>543</v>
      </c>
      <c r="C528" s="161" t="s">
        <v>242</v>
      </c>
      <c r="D528" s="161" t="s">
        <v>162</v>
      </c>
      <c r="E528" s="161" t="s">
        <v>430</v>
      </c>
      <c r="F528" s="161"/>
      <c r="G528" s="183">
        <f>G529</f>
        <v>13965000</v>
      </c>
      <c r="H528" s="183">
        <f t="shared" si="163"/>
        <v>10581000</v>
      </c>
      <c r="I528" s="183">
        <f t="shared" si="163"/>
        <v>12181000</v>
      </c>
    </row>
    <row r="529" spans="1:9" ht="96" x14ac:dyDescent="0.3">
      <c r="A529" s="49" t="s">
        <v>754</v>
      </c>
      <c r="B529" s="94" t="s">
        <v>543</v>
      </c>
      <c r="C529" s="161" t="s">
        <v>242</v>
      </c>
      <c r="D529" s="161" t="s">
        <v>162</v>
      </c>
      <c r="E529" s="161" t="s">
        <v>502</v>
      </c>
      <c r="F529" s="161"/>
      <c r="G529" s="183">
        <f>G530</f>
        <v>13965000</v>
      </c>
      <c r="H529" s="183">
        <f>H530</f>
        <v>10581000</v>
      </c>
      <c r="I529" s="183">
        <f>I530</f>
        <v>12181000</v>
      </c>
    </row>
    <row r="530" spans="1:9" ht="48" x14ac:dyDescent="0.3">
      <c r="A530" s="82" t="s">
        <v>761</v>
      </c>
      <c r="B530" s="94" t="s">
        <v>543</v>
      </c>
      <c r="C530" s="230" t="s">
        <v>242</v>
      </c>
      <c r="D530" s="230" t="s">
        <v>162</v>
      </c>
      <c r="E530" s="230" t="s">
        <v>503</v>
      </c>
      <c r="F530" s="230"/>
      <c r="G530" s="233">
        <f>G531</f>
        <v>13965000</v>
      </c>
      <c r="H530" s="233">
        <f>H531</f>
        <v>10581000</v>
      </c>
      <c r="I530" s="233">
        <f>I531</f>
        <v>12181000</v>
      </c>
    </row>
    <row r="531" spans="1:9" ht="36" x14ac:dyDescent="0.3">
      <c r="A531" s="49" t="s">
        <v>289</v>
      </c>
      <c r="B531" s="94" t="s">
        <v>543</v>
      </c>
      <c r="C531" s="161" t="s">
        <v>242</v>
      </c>
      <c r="D531" s="161" t="s">
        <v>162</v>
      </c>
      <c r="E531" s="161" t="s">
        <v>504</v>
      </c>
      <c r="F531" s="161"/>
      <c r="G531" s="183">
        <f>SUM(G532+G533+G534)</f>
        <v>13965000</v>
      </c>
      <c r="H531" s="183">
        <f>SUM(H532+H533+H534)</f>
        <v>10581000</v>
      </c>
      <c r="I531" s="183">
        <f>SUM(I532+I533+I534)</f>
        <v>12181000</v>
      </c>
    </row>
    <row r="532" spans="1:9" ht="72" x14ac:dyDescent="0.3">
      <c r="A532" s="49" t="s">
        <v>160</v>
      </c>
      <c r="B532" s="94" t="s">
        <v>543</v>
      </c>
      <c r="C532" s="161" t="s">
        <v>242</v>
      </c>
      <c r="D532" s="161" t="s">
        <v>162</v>
      </c>
      <c r="E532" s="161" t="s">
        <v>504</v>
      </c>
      <c r="F532" s="161" t="s">
        <v>201</v>
      </c>
      <c r="G532" s="183">
        <v>7081000</v>
      </c>
      <c r="H532" s="184">
        <v>7081000</v>
      </c>
      <c r="I532" s="184">
        <v>7081000</v>
      </c>
    </row>
    <row r="533" spans="1:9" ht="36" x14ac:dyDescent="0.3">
      <c r="A533" s="49" t="s">
        <v>171</v>
      </c>
      <c r="B533" s="94" t="s">
        <v>543</v>
      </c>
      <c r="C533" s="161" t="s">
        <v>242</v>
      </c>
      <c r="D533" s="161" t="s">
        <v>162</v>
      </c>
      <c r="E533" s="161" t="s">
        <v>504</v>
      </c>
      <c r="F533" s="161" t="s">
        <v>296</v>
      </c>
      <c r="G533" s="183">
        <v>2181000</v>
      </c>
      <c r="H533" s="184">
        <v>1100000</v>
      </c>
      <c r="I533" s="184">
        <v>1100000</v>
      </c>
    </row>
    <row r="534" spans="1:9" x14ac:dyDescent="0.3">
      <c r="A534" s="49" t="s">
        <v>215</v>
      </c>
      <c r="B534" s="94" t="s">
        <v>543</v>
      </c>
      <c r="C534" s="161" t="s">
        <v>242</v>
      </c>
      <c r="D534" s="161" t="s">
        <v>162</v>
      </c>
      <c r="E534" s="161" t="s">
        <v>504</v>
      </c>
      <c r="F534" s="161" t="s">
        <v>297</v>
      </c>
      <c r="G534" s="183">
        <v>4703000</v>
      </c>
      <c r="H534" s="184">
        <v>2400000</v>
      </c>
      <c r="I534" s="184">
        <v>4000000</v>
      </c>
    </row>
    <row r="535" spans="1:9" x14ac:dyDescent="0.3">
      <c r="A535" s="107"/>
      <c r="B535" s="92"/>
      <c r="C535" s="92"/>
      <c r="D535" s="92"/>
      <c r="E535" s="92"/>
      <c r="F535" s="92"/>
      <c r="G535" s="108"/>
      <c r="H535" s="108"/>
      <c r="I535" s="108"/>
    </row>
  </sheetData>
  <mergeCells count="9">
    <mergeCell ref="G9:I9"/>
    <mergeCell ref="A6:I6"/>
    <mergeCell ref="G1:I5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67" fitToHeight="3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436"/>
  <sheetViews>
    <sheetView topLeftCell="A6" workbookViewId="0">
      <selection activeCell="D15" sqref="D15:D16"/>
    </sheetView>
  </sheetViews>
  <sheetFormatPr defaultRowHeight="14.4" x14ac:dyDescent="0.3"/>
  <cols>
    <col min="1" max="1" width="38.44140625" customWidth="1"/>
    <col min="2" max="2" width="14.5546875" customWidth="1"/>
    <col min="4" max="4" width="15.6640625" customWidth="1"/>
    <col min="5" max="5" width="13.88671875" customWidth="1"/>
    <col min="6" max="6" width="16.88671875" customWidth="1"/>
  </cols>
  <sheetData>
    <row r="1" spans="1:6" ht="15" customHeight="1" x14ac:dyDescent="0.3">
      <c r="A1" s="1"/>
      <c r="B1" s="1"/>
      <c r="C1" s="1"/>
      <c r="D1" s="238" t="s">
        <v>881</v>
      </c>
      <c r="E1" s="238"/>
      <c r="F1" s="238"/>
    </row>
    <row r="2" spans="1:6" x14ac:dyDescent="0.3">
      <c r="A2" s="33"/>
      <c r="B2" s="1"/>
      <c r="C2" s="1"/>
      <c r="D2" s="238"/>
      <c r="E2" s="238"/>
      <c r="F2" s="238"/>
    </row>
    <row r="3" spans="1:6" x14ac:dyDescent="0.3">
      <c r="A3" s="33"/>
      <c r="B3" s="1"/>
      <c r="C3" s="1"/>
      <c r="D3" s="238"/>
      <c r="E3" s="238"/>
      <c r="F3" s="238"/>
    </row>
    <row r="4" spans="1:6" x14ac:dyDescent="0.3">
      <c r="A4" s="33"/>
      <c r="B4" s="1"/>
      <c r="C4" s="1"/>
      <c r="D4" s="238"/>
      <c r="E4" s="238"/>
      <c r="F4" s="238"/>
    </row>
    <row r="5" spans="1:6" ht="99.75" customHeight="1" x14ac:dyDescent="0.3">
      <c r="A5" s="33"/>
      <c r="B5" s="1"/>
      <c r="C5" s="1"/>
      <c r="D5" s="238"/>
      <c r="E5" s="238"/>
      <c r="F5" s="238"/>
    </row>
    <row r="6" spans="1:6" x14ac:dyDescent="0.3">
      <c r="A6" s="33"/>
      <c r="B6" s="254"/>
      <c r="C6" s="254"/>
      <c r="D6" s="254"/>
      <c r="E6" s="33"/>
      <c r="F6" s="33"/>
    </row>
    <row r="7" spans="1:6" ht="99.75" customHeight="1" x14ac:dyDescent="0.3">
      <c r="A7" s="255" t="s">
        <v>629</v>
      </c>
      <c r="B7" s="255"/>
      <c r="C7" s="255"/>
      <c r="D7" s="255"/>
      <c r="E7" s="255"/>
      <c r="F7" s="255"/>
    </row>
    <row r="8" spans="1:6" ht="17.399999999999999" x14ac:dyDescent="0.3">
      <c r="A8" s="111"/>
      <c r="B8" s="112"/>
      <c r="C8" s="111"/>
      <c r="D8" s="33"/>
      <c r="E8" s="33"/>
      <c r="F8" s="33"/>
    </row>
    <row r="9" spans="1:6" x14ac:dyDescent="0.3">
      <c r="A9" s="33"/>
      <c r="B9" s="113"/>
      <c r="C9" s="33"/>
      <c r="D9" s="33"/>
      <c r="E9" s="33"/>
      <c r="F9" s="33"/>
    </row>
    <row r="10" spans="1:6" x14ac:dyDescent="0.3">
      <c r="A10" s="33"/>
      <c r="B10" s="113"/>
      <c r="C10" s="33"/>
      <c r="D10" s="33"/>
      <c r="E10" s="33"/>
      <c r="F10" s="33"/>
    </row>
    <row r="11" spans="1:6" x14ac:dyDescent="0.3">
      <c r="A11" s="256" t="s">
        <v>0</v>
      </c>
      <c r="B11" s="258" t="s">
        <v>146</v>
      </c>
      <c r="C11" s="260" t="s">
        <v>147</v>
      </c>
      <c r="D11" s="257" t="s">
        <v>550</v>
      </c>
      <c r="E11" s="257"/>
      <c r="F11" s="257"/>
    </row>
    <row r="12" spans="1:6" x14ac:dyDescent="0.3">
      <c r="A12" s="256"/>
      <c r="B12" s="259"/>
      <c r="C12" s="261"/>
      <c r="D12" s="143" t="s">
        <v>105</v>
      </c>
      <c r="E12" s="234" t="s">
        <v>106</v>
      </c>
      <c r="F12" s="234" t="s">
        <v>622</v>
      </c>
    </row>
    <row r="13" spans="1:6" x14ac:dyDescent="0.3">
      <c r="A13" s="105" t="s">
        <v>148</v>
      </c>
      <c r="B13" s="42"/>
      <c r="C13" s="118"/>
      <c r="D13" s="129">
        <f>D15+D363</f>
        <v>886468616.63000011</v>
      </c>
      <c r="E13" s="129">
        <f>E15+E363+E14</f>
        <v>804296511</v>
      </c>
      <c r="F13" s="129">
        <f>F15+F363+F14</f>
        <v>697947832</v>
      </c>
    </row>
    <row r="14" spans="1:6" x14ac:dyDescent="0.3">
      <c r="A14" s="98" t="s">
        <v>551</v>
      </c>
      <c r="B14" s="40"/>
      <c r="C14" s="119"/>
      <c r="D14" s="130"/>
      <c r="E14" s="131">
        <v>4809312</v>
      </c>
      <c r="F14" s="131">
        <v>10297287</v>
      </c>
    </row>
    <row r="15" spans="1:6" x14ac:dyDescent="0.3">
      <c r="A15" s="95" t="s">
        <v>552</v>
      </c>
      <c r="B15" s="42"/>
      <c r="C15" s="118"/>
      <c r="D15" s="129">
        <f>D16+D41+D74+D168+D185+D198+D231+D240+D245+D283+D301+D319+D340+D335+D179+D349+D356+D174</f>
        <v>700127409.16000009</v>
      </c>
      <c r="E15" s="129">
        <f t="shared" ref="E15:F15" si="0">E16+E41+E74+E168+E185+E198+E231+E240+E245+E283+E301+E319+E340+E335+E179+E349+E356+E174</f>
        <v>767926311</v>
      </c>
      <c r="F15" s="129">
        <f t="shared" si="0"/>
        <v>655913193</v>
      </c>
    </row>
    <row r="16" spans="1:6" ht="45.6" x14ac:dyDescent="0.3">
      <c r="A16" s="45" t="s">
        <v>444</v>
      </c>
      <c r="B16" s="42" t="s">
        <v>445</v>
      </c>
      <c r="C16" s="118"/>
      <c r="D16" s="129">
        <f>D17+D28+D36</f>
        <v>52167095</v>
      </c>
      <c r="E16" s="129">
        <f>E17+E28+E36</f>
        <v>29259844</v>
      </c>
      <c r="F16" s="129">
        <f>F17+F28+F36</f>
        <v>29958689</v>
      </c>
    </row>
    <row r="17" spans="1:6" ht="48" x14ac:dyDescent="0.3">
      <c r="A17" s="49" t="s">
        <v>762</v>
      </c>
      <c r="B17" s="40" t="s">
        <v>446</v>
      </c>
      <c r="C17" s="119"/>
      <c r="D17" s="130">
        <f>D18</f>
        <v>35469077</v>
      </c>
      <c r="E17" s="130">
        <f>E18</f>
        <v>15244826</v>
      </c>
      <c r="F17" s="130">
        <f>F18</f>
        <v>15843671</v>
      </c>
    </row>
    <row r="18" spans="1:6" ht="36" x14ac:dyDescent="0.3">
      <c r="A18" s="49" t="s">
        <v>447</v>
      </c>
      <c r="B18" s="40" t="s">
        <v>448</v>
      </c>
      <c r="C18" s="119"/>
      <c r="D18" s="130">
        <f>D19+D21+D23</f>
        <v>35469077</v>
      </c>
      <c r="E18" s="130">
        <f t="shared" ref="E18:F18" si="1">E19+E21+E23</f>
        <v>15244826</v>
      </c>
      <c r="F18" s="130">
        <f t="shared" si="1"/>
        <v>15843671</v>
      </c>
    </row>
    <row r="19" spans="1:6" ht="36" x14ac:dyDescent="0.3">
      <c r="A19" s="195" t="s">
        <v>449</v>
      </c>
      <c r="B19" s="40" t="s">
        <v>450</v>
      </c>
      <c r="C19" s="119"/>
      <c r="D19" s="130">
        <f>D20</f>
        <v>5279077</v>
      </c>
      <c r="E19" s="130">
        <f>E20</f>
        <v>0</v>
      </c>
      <c r="F19" s="130">
        <f>F20</f>
        <v>0</v>
      </c>
    </row>
    <row r="20" spans="1:6" ht="60" x14ac:dyDescent="0.3">
      <c r="A20" s="49" t="s">
        <v>160</v>
      </c>
      <c r="B20" s="40" t="s">
        <v>450</v>
      </c>
      <c r="C20" s="119">
        <v>100</v>
      </c>
      <c r="D20" s="132">
        <v>5279077</v>
      </c>
      <c r="E20" s="130">
        <v>0</v>
      </c>
      <c r="F20" s="130">
        <v>0</v>
      </c>
    </row>
    <row r="21" spans="1:6" ht="36" x14ac:dyDescent="0.3">
      <c r="A21" s="195" t="s">
        <v>451</v>
      </c>
      <c r="B21" s="40" t="s">
        <v>452</v>
      </c>
      <c r="C21" s="119"/>
      <c r="D21" s="132">
        <f>D22</f>
        <v>15481000</v>
      </c>
      <c r="E21" s="132">
        <f>E22</f>
        <v>12723826</v>
      </c>
      <c r="F21" s="132">
        <f>F22</f>
        <v>13222671</v>
      </c>
    </row>
    <row r="22" spans="1:6" ht="60" x14ac:dyDescent="0.3">
      <c r="A22" s="49" t="s">
        <v>160</v>
      </c>
      <c r="B22" s="40" t="s">
        <v>452</v>
      </c>
      <c r="C22" s="120">
        <v>100</v>
      </c>
      <c r="D22" s="133">
        <v>15481000</v>
      </c>
      <c r="E22" s="130">
        <v>12723826</v>
      </c>
      <c r="F22" s="130">
        <v>13222671</v>
      </c>
    </row>
    <row r="23" spans="1:6" ht="24" x14ac:dyDescent="0.3">
      <c r="A23" s="49" t="s">
        <v>289</v>
      </c>
      <c r="B23" s="40" t="s">
        <v>453</v>
      </c>
      <c r="C23" s="120"/>
      <c r="D23" s="133">
        <f>D25+D27+D24+D26</f>
        <v>14709000</v>
      </c>
      <c r="E23" s="133">
        <f t="shared" ref="E23:F23" si="2">E25+E27+E24+E26</f>
        <v>2521000</v>
      </c>
      <c r="F23" s="133">
        <f t="shared" si="2"/>
        <v>2621000</v>
      </c>
    </row>
    <row r="24" spans="1:6" ht="60" x14ac:dyDescent="0.3">
      <c r="A24" s="49" t="s">
        <v>160</v>
      </c>
      <c r="B24" s="40" t="s">
        <v>453</v>
      </c>
      <c r="C24" s="120">
        <v>100</v>
      </c>
      <c r="D24" s="133">
        <v>1064000</v>
      </c>
      <c r="E24" s="133">
        <v>1064000</v>
      </c>
      <c r="F24" s="133">
        <v>1064000</v>
      </c>
    </row>
    <row r="25" spans="1:6" ht="24" x14ac:dyDescent="0.3">
      <c r="A25" s="49" t="s">
        <v>171</v>
      </c>
      <c r="B25" s="40" t="s">
        <v>453</v>
      </c>
      <c r="C25" s="120">
        <v>200</v>
      </c>
      <c r="D25" s="134">
        <v>13288000</v>
      </c>
      <c r="E25" s="130">
        <v>1400000</v>
      </c>
      <c r="F25" s="130">
        <v>1500000</v>
      </c>
    </row>
    <row r="26" spans="1:6" ht="24" x14ac:dyDescent="0.3">
      <c r="A26" s="49" t="s">
        <v>329</v>
      </c>
      <c r="B26" s="50" t="s">
        <v>453</v>
      </c>
      <c r="C26" s="61">
        <v>400</v>
      </c>
      <c r="D26" s="215">
        <v>300000</v>
      </c>
      <c r="E26" s="215">
        <v>0</v>
      </c>
      <c r="F26" s="215">
        <v>0</v>
      </c>
    </row>
    <row r="27" spans="1:6" x14ac:dyDescent="0.3">
      <c r="A27" s="49" t="s">
        <v>215</v>
      </c>
      <c r="B27" s="40" t="s">
        <v>553</v>
      </c>
      <c r="C27" s="120">
        <v>800</v>
      </c>
      <c r="D27" s="133">
        <v>57000</v>
      </c>
      <c r="E27" s="130">
        <v>57000</v>
      </c>
      <c r="F27" s="130">
        <v>57000</v>
      </c>
    </row>
    <row r="28" spans="1:6" ht="48" x14ac:dyDescent="0.3">
      <c r="A28" s="49" t="s">
        <v>764</v>
      </c>
      <c r="B28" s="40" t="s">
        <v>454</v>
      </c>
      <c r="C28" s="119"/>
      <c r="D28" s="130">
        <f t="shared" ref="D28:F28" si="3">D29</f>
        <v>14247000</v>
      </c>
      <c r="E28" s="130">
        <f t="shared" si="3"/>
        <v>11564000</v>
      </c>
      <c r="F28" s="130">
        <f t="shared" si="3"/>
        <v>11664000</v>
      </c>
    </row>
    <row r="29" spans="1:6" ht="36" x14ac:dyDescent="0.3">
      <c r="A29" s="49" t="s">
        <v>455</v>
      </c>
      <c r="B29" s="40" t="s">
        <v>538</v>
      </c>
      <c r="C29" s="119"/>
      <c r="D29" s="130">
        <f>D30+D34</f>
        <v>14247000</v>
      </c>
      <c r="E29" s="130">
        <f>E30+E34</f>
        <v>11564000</v>
      </c>
      <c r="F29" s="130">
        <f t="shared" ref="F29" si="4">F30+F34</f>
        <v>11664000</v>
      </c>
    </row>
    <row r="30" spans="1:6" ht="24" x14ac:dyDescent="0.3">
      <c r="A30" s="49" t="s">
        <v>289</v>
      </c>
      <c r="B30" s="40" t="s">
        <v>554</v>
      </c>
      <c r="C30" s="119"/>
      <c r="D30" s="130">
        <f>SUBTOTAL(9,D31:D33)</f>
        <v>2842000</v>
      </c>
      <c r="E30" s="130">
        <f t="shared" ref="E30:F30" si="5">SUBTOTAL(9,E31:E33)</f>
        <v>1159000</v>
      </c>
      <c r="F30" s="130">
        <f t="shared" si="5"/>
        <v>1259000</v>
      </c>
    </row>
    <row r="31" spans="1:6" ht="60" x14ac:dyDescent="0.3">
      <c r="A31" s="49" t="s">
        <v>160</v>
      </c>
      <c r="B31" s="40" t="s">
        <v>554</v>
      </c>
      <c r="C31" s="119">
        <v>100</v>
      </c>
      <c r="D31" s="130"/>
      <c r="E31" s="130"/>
      <c r="F31" s="130"/>
    </row>
    <row r="32" spans="1:6" ht="24" x14ac:dyDescent="0.3">
      <c r="A32" s="49" t="s">
        <v>171</v>
      </c>
      <c r="B32" s="40" t="s">
        <v>554</v>
      </c>
      <c r="C32" s="120">
        <v>200</v>
      </c>
      <c r="D32" s="132">
        <v>2783000</v>
      </c>
      <c r="E32" s="130">
        <v>1100000</v>
      </c>
      <c r="F32" s="130">
        <v>1200000</v>
      </c>
    </row>
    <row r="33" spans="1:6" x14ac:dyDescent="0.3">
      <c r="A33" s="49" t="s">
        <v>215</v>
      </c>
      <c r="B33" s="40" t="s">
        <v>554</v>
      </c>
      <c r="C33" s="120">
        <v>800</v>
      </c>
      <c r="D33" s="133">
        <v>59000</v>
      </c>
      <c r="E33" s="130">
        <v>59000</v>
      </c>
      <c r="F33" s="130">
        <v>59000</v>
      </c>
    </row>
    <row r="34" spans="1:6" ht="36" x14ac:dyDescent="0.3">
      <c r="A34" s="195" t="s">
        <v>451</v>
      </c>
      <c r="B34" s="40" t="s">
        <v>610</v>
      </c>
      <c r="C34" s="119"/>
      <c r="D34" s="130">
        <f>D35</f>
        <v>11405000</v>
      </c>
      <c r="E34" s="130">
        <f t="shared" ref="E34" si="6">E35</f>
        <v>10405000</v>
      </c>
      <c r="F34" s="130">
        <f t="shared" ref="F34" si="7">F35</f>
        <v>10405000</v>
      </c>
    </row>
    <row r="35" spans="1:6" ht="60" x14ac:dyDescent="0.3">
      <c r="A35" s="49" t="s">
        <v>160</v>
      </c>
      <c r="B35" s="40" t="s">
        <v>611</v>
      </c>
      <c r="C35" s="120">
        <v>100</v>
      </c>
      <c r="D35" s="133">
        <v>11405000</v>
      </c>
      <c r="E35" s="130">
        <v>10405000</v>
      </c>
      <c r="F35" s="130">
        <v>10405000</v>
      </c>
    </row>
    <row r="36" spans="1:6" ht="60" x14ac:dyDescent="0.3">
      <c r="A36" s="49" t="s">
        <v>765</v>
      </c>
      <c r="B36" s="40" t="s">
        <v>458</v>
      </c>
      <c r="C36" s="119"/>
      <c r="D36" s="130">
        <f t="shared" ref="D36:F37" si="8">+D37</f>
        <v>2451018</v>
      </c>
      <c r="E36" s="130">
        <f t="shared" si="8"/>
        <v>2451018</v>
      </c>
      <c r="F36" s="130">
        <f t="shared" si="8"/>
        <v>2451018</v>
      </c>
    </row>
    <row r="37" spans="1:6" ht="36" x14ac:dyDescent="0.3">
      <c r="A37" s="49" t="s">
        <v>459</v>
      </c>
      <c r="B37" s="40" t="s">
        <v>460</v>
      </c>
      <c r="C37" s="119"/>
      <c r="D37" s="130">
        <f t="shared" si="8"/>
        <v>2451018</v>
      </c>
      <c r="E37" s="130">
        <f t="shared" si="8"/>
        <v>2451018</v>
      </c>
      <c r="F37" s="130">
        <f t="shared" si="8"/>
        <v>2451018</v>
      </c>
    </row>
    <row r="38" spans="1:6" ht="60" x14ac:dyDescent="0.3">
      <c r="A38" s="49" t="s">
        <v>461</v>
      </c>
      <c r="B38" s="40" t="s">
        <v>462</v>
      </c>
      <c r="C38" s="119"/>
      <c r="D38" s="133">
        <f>D39+D40</f>
        <v>2451018</v>
      </c>
      <c r="E38" s="133">
        <f>E39+E40</f>
        <v>2451018</v>
      </c>
      <c r="F38" s="133">
        <f>F39+F40</f>
        <v>2451018</v>
      </c>
    </row>
    <row r="39" spans="1:6" ht="60" x14ac:dyDescent="0.3">
      <c r="A39" s="49" t="s">
        <v>160</v>
      </c>
      <c r="B39" s="40" t="s">
        <v>462</v>
      </c>
      <c r="C39" s="119">
        <v>100</v>
      </c>
      <c r="D39" s="130">
        <v>1527018</v>
      </c>
      <c r="E39" s="130">
        <v>1527018</v>
      </c>
      <c r="F39" s="130">
        <v>1527018</v>
      </c>
    </row>
    <row r="40" spans="1:6" x14ac:dyDescent="0.3">
      <c r="A40" s="49" t="s">
        <v>286</v>
      </c>
      <c r="B40" s="40" t="s">
        <v>462</v>
      </c>
      <c r="C40" s="119">
        <v>300</v>
      </c>
      <c r="D40" s="132">
        <v>924000</v>
      </c>
      <c r="E40" s="132">
        <v>924000</v>
      </c>
      <c r="F40" s="132">
        <v>924000</v>
      </c>
    </row>
    <row r="41" spans="1:6" ht="45.6" x14ac:dyDescent="0.3">
      <c r="A41" s="45" t="s">
        <v>484</v>
      </c>
      <c r="B41" s="42" t="s">
        <v>178</v>
      </c>
      <c r="C41" s="118"/>
      <c r="D41" s="129">
        <f>D42+D46+D67</f>
        <v>19639614</v>
      </c>
      <c r="E41" s="129">
        <f>E42+E46+E67</f>
        <v>26028761</v>
      </c>
      <c r="F41" s="129">
        <f>F42+F46+F67</f>
        <v>22654573</v>
      </c>
    </row>
    <row r="42" spans="1:6" ht="36" x14ac:dyDescent="0.3">
      <c r="A42" s="70" t="s">
        <v>732</v>
      </c>
      <c r="B42" s="40" t="s">
        <v>493</v>
      </c>
      <c r="C42" s="119"/>
      <c r="D42" s="130">
        <f t="shared" ref="D42:F44" si="9">D43</f>
        <v>2366565</v>
      </c>
      <c r="E42" s="130">
        <f t="shared" si="9"/>
        <v>2366565</v>
      </c>
      <c r="F42" s="130">
        <f t="shared" si="9"/>
        <v>2366565</v>
      </c>
    </row>
    <row r="43" spans="1:6" ht="36" x14ac:dyDescent="0.3">
      <c r="A43" s="49" t="s">
        <v>666</v>
      </c>
      <c r="B43" s="40" t="s">
        <v>494</v>
      </c>
      <c r="C43" s="119"/>
      <c r="D43" s="130">
        <f t="shared" si="9"/>
        <v>2366565</v>
      </c>
      <c r="E43" s="130">
        <f t="shared" si="9"/>
        <v>2366565</v>
      </c>
      <c r="F43" s="130">
        <f t="shared" si="9"/>
        <v>2366565</v>
      </c>
    </row>
    <row r="44" spans="1:6" ht="36" x14ac:dyDescent="0.3">
      <c r="A44" s="49" t="s">
        <v>495</v>
      </c>
      <c r="B44" s="40" t="s">
        <v>496</v>
      </c>
      <c r="C44" s="119"/>
      <c r="D44" s="130">
        <f>D45</f>
        <v>2366565</v>
      </c>
      <c r="E44" s="130">
        <f t="shared" si="9"/>
        <v>2366565</v>
      </c>
      <c r="F44" s="130">
        <f t="shared" si="9"/>
        <v>2366565</v>
      </c>
    </row>
    <row r="45" spans="1:6" ht="61.5" customHeight="1" x14ac:dyDescent="0.3">
      <c r="A45" s="49" t="s">
        <v>160</v>
      </c>
      <c r="B45" s="40" t="s">
        <v>496</v>
      </c>
      <c r="C45" s="119">
        <v>100</v>
      </c>
      <c r="D45" s="132">
        <v>2366565</v>
      </c>
      <c r="E45" s="130">
        <v>2366565</v>
      </c>
      <c r="F45" s="130">
        <v>2366565</v>
      </c>
    </row>
    <row r="46" spans="1:6" ht="48" x14ac:dyDescent="0.3">
      <c r="A46" s="49" t="s">
        <v>699</v>
      </c>
      <c r="B46" s="40" t="s">
        <v>555</v>
      </c>
      <c r="C46" s="119"/>
      <c r="D46" s="130">
        <f>D47+D50+D54+D58+D62</f>
        <v>11627786</v>
      </c>
      <c r="E46" s="130">
        <f>E47+E50+E54+E58+E62</f>
        <v>17987085</v>
      </c>
      <c r="F46" s="130">
        <f>F47+F50+F54+F58+F62</f>
        <v>14612897</v>
      </c>
    </row>
    <row r="47" spans="1:6" ht="36" x14ac:dyDescent="0.3">
      <c r="A47" s="49" t="s">
        <v>468</v>
      </c>
      <c r="B47" s="40" t="s">
        <v>469</v>
      </c>
      <c r="C47" s="119"/>
      <c r="D47" s="130">
        <f t="shared" ref="D47:F48" si="10">D48</f>
        <v>1382000</v>
      </c>
      <c r="E47" s="130">
        <f t="shared" si="10"/>
        <v>1000000</v>
      </c>
      <c r="F47" s="130">
        <f t="shared" si="10"/>
        <v>1000000</v>
      </c>
    </row>
    <row r="48" spans="1:6" ht="30.75" customHeight="1" x14ac:dyDescent="0.3">
      <c r="A48" s="49" t="s">
        <v>470</v>
      </c>
      <c r="B48" s="40" t="s">
        <v>471</v>
      </c>
      <c r="C48" s="119"/>
      <c r="D48" s="130">
        <f t="shared" si="10"/>
        <v>1382000</v>
      </c>
      <c r="E48" s="130">
        <f t="shared" si="10"/>
        <v>1000000</v>
      </c>
      <c r="F48" s="130">
        <f t="shared" si="10"/>
        <v>1000000</v>
      </c>
    </row>
    <row r="49" spans="1:6" x14ac:dyDescent="0.3">
      <c r="A49" s="49" t="s">
        <v>286</v>
      </c>
      <c r="B49" s="40" t="s">
        <v>471</v>
      </c>
      <c r="C49" s="119">
        <v>300</v>
      </c>
      <c r="D49" s="130">
        <v>1382000</v>
      </c>
      <c r="E49" s="222">
        <v>1000000</v>
      </c>
      <c r="F49" s="222">
        <v>1000000</v>
      </c>
    </row>
    <row r="50" spans="1:6" ht="24" x14ac:dyDescent="0.3">
      <c r="A50" s="49" t="s">
        <v>474</v>
      </c>
      <c r="B50" s="40" t="s">
        <v>475</v>
      </c>
      <c r="C50" s="119"/>
      <c r="D50" s="130">
        <f>D51</f>
        <v>6459095</v>
      </c>
      <c r="E50" s="130">
        <f t="shared" ref="E50:F50" si="11">E51</f>
        <v>6459095</v>
      </c>
      <c r="F50" s="130">
        <f t="shared" si="11"/>
        <v>6459095</v>
      </c>
    </row>
    <row r="51" spans="1:6" ht="24" x14ac:dyDescent="0.3">
      <c r="A51" s="49" t="s">
        <v>840</v>
      </c>
      <c r="B51" s="61" t="s">
        <v>839</v>
      </c>
      <c r="C51" s="56"/>
      <c r="D51" s="216">
        <f>D52+D53</f>
        <v>6459095</v>
      </c>
      <c r="E51" s="216">
        <f>E52+E53</f>
        <v>6459095</v>
      </c>
      <c r="F51" s="216">
        <f>F52+F53</f>
        <v>6459095</v>
      </c>
    </row>
    <row r="52" spans="1:6" ht="24" x14ac:dyDescent="0.3">
      <c r="A52" s="49" t="s">
        <v>171</v>
      </c>
      <c r="B52" s="61" t="s">
        <v>839</v>
      </c>
      <c r="C52" s="56">
        <v>200</v>
      </c>
      <c r="D52" s="216">
        <v>57800</v>
      </c>
      <c r="E52" s="216">
        <v>57800</v>
      </c>
      <c r="F52" s="216">
        <v>57800</v>
      </c>
    </row>
    <row r="53" spans="1:6" x14ac:dyDescent="0.3">
      <c r="A53" s="49" t="s">
        <v>286</v>
      </c>
      <c r="B53" s="61" t="s">
        <v>839</v>
      </c>
      <c r="C53" s="56">
        <v>300</v>
      </c>
      <c r="D53" s="216">
        <v>6401295</v>
      </c>
      <c r="E53" s="216">
        <v>6401295</v>
      </c>
      <c r="F53" s="216">
        <v>6401295</v>
      </c>
    </row>
    <row r="54" spans="1:6" ht="24" x14ac:dyDescent="0.3">
      <c r="A54" s="49" t="s">
        <v>476</v>
      </c>
      <c r="B54" s="40" t="s">
        <v>477</v>
      </c>
      <c r="C54" s="119"/>
      <c r="D54" s="130">
        <f>D55</f>
        <v>88648</v>
      </c>
      <c r="E54" s="130">
        <f>E55</f>
        <v>81570</v>
      </c>
      <c r="F54" s="130">
        <f>F55</f>
        <v>81570</v>
      </c>
    </row>
    <row r="55" spans="1:6" ht="36" x14ac:dyDescent="0.3">
      <c r="A55" s="49" t="s">
        <v>478</v>
      </c>
      <c r="B55" s="40" t="s">
        <v>479</v>
      </c>
      <c r="C55" s="119"/>
      <c r="D55" s="130">
        <f>D56+D57</f>
        <v>88648</v>
      </c>
      <c r="E55" s="130">
        <f>E56+E57</f>
        <v>81570</v>
      </c>
      <c r="F55" s="130">
        <f>F56+F57</f>
        <v>81570</v>
      </c>
    </row>
    <row r="56" spans="1:6" ht="24" x14ac:dyDescent="0.3">
      <c r="A56" s="49" t="s">
        <v>171</v>
      </c>
      <c r="B56" s="40" t="s">
        <v>479</v>
      </c>
      <c r="C56" s="119">
        <v>200</v>
      </c>
      <c r="D56" s="132">
        <v>1000</v>
      </c>
      <c r="E56" s="130">
        <v>1000</v>
      </c>
      <c r="F56" s="130">
        <v>1000</v>
      </c>
    </row>
    <row r="57" spans="1:6" x14ac:dyDescent="0.3">
      <c r="A57" s="49" t="s">
        <v>286</v>
      </c>
      <c r="B57" s="40" t="s">
        <v>479</v>
      </c>
      <c r="C57" s="119">
        <v>300</v>
      </c>
      <c r="D57" s="132">
        <v>87648</v>
      </c>
      <c r="E57" s="130">
        <v>80570</v>
      </c>
      <c r="F57" s="130">
        <v>80570</v>
      </c>
    </row>
    <row r="58" spans="1:6" ht="36" x14ac:dyDescent="0.3">
      <c r="A58" s="49" t="s">
        <v>480</v>
      </c>
      <c r="B58" s="40" t="s">
        <v>481</v>
      </c>
      <c r="C58" s="119"/>
      <c r="D58" s="130">
        <f>D59</f>
        <v>323855</v>
      </c>
      <c r="E58" s="130">
        <f>E59</f>
        <v>323855</v>
      </c>
      <c r="F58" s="130">
        <f>F59</f>
        <v>323855</v>
      </c>
    </row>
    <row r="59" spans="1:6" ht="36" x14ac:dyDescent="0.3">
      <c r="A59" s="49" t="s">
        <v>727</v>
      </c>
      <c r="B59" s="40" t="s">
        <v>482</v>
      </c>
      <c r="C59" s="119"/>
      <c r="D59" s="130">
        <f>D60+D61</f>
        <v>323855</v>
      </c>
      <c r="E59" s="130">
        <f>E60+E61</f>
        <v>323855</v>
      </c>
      <c r="F59" s="130">
        <f>F60+F61</f>
        <v>323855</v>
      </c>
    </row>
    <row r="60" spans="1:6" ht="24" x14ac:dyDescent="0.3">
      <c r="A60" s="49" t="s">
        <v>171</v>
      </c>
      <c r="B60" s="40" t="s">
        <v>482</v>
      </c>
      <c r="C60" s="119">
        <v>200</v>
      </c>
      <c r="D60" s="132">
        <v>4000</v>
      </c>
      <c r="E60" s="130">
        <v>4000</v>
      </c>
      <c r="F60" s="130">
        <v>4000</v>
      </c>
    </row>
    <row r="61" spans="1:6" ht="23.25" customHeight="1" x14ac:dyDescent="0.3">
      <c r="A61" s="49" t="s">
        <v>286</v>
      </c>
      <c r="B61" s="40" t="s">
        <v>482</v>
      </c>
      <c r="C61" s="119">
        <v>300</v>
      </c>
      <c r="D61" s="36">
        <v>319855</v>
      </c>
      <c r="E61" s="130">
        <v>319855</v>
      </c>
      <c r="F61" s="130">
        <v>319855</v>
      </c>
    </row>
    <row r="62" spans="1:6" ht="60" x14ac:dyDescent="0.3">
      <c r="A62" s="49" t="s">
        <v>667</v>
      </c>
      <c r="B62" s="39" t="s">
        <v>180</v>
      </c>
      <c r="C62" s="120"/>
      <c r="D62" s="130">
        <f>D63</f>
        <v>3374188</v>
      </c>
      <c r="E62" s="130">
        <f t="shared" ref="E62:F62" si="12">E63</f>
        <v>10122565</v>
      </c>
      <c r="F62" s="130">
        <f t="shared" si="12"/>
        <v>6748377</v>
      </c>
    </row>
    <row r="63" spans="1:6" ht="60" x14ac:dyDescent="0.3">
      <c r="A63" s="49" t="s">
        <v>181</v>
      </c>
      <c r="B63" s="39" t="s">
        <v>614</v>
      </c>
      <c r="C63" s="120"/>
      <c r="D63" s="130">
        <f>D65+D64+D66</f>
        <v>3374188</v>
      </c>
      <c r="E63" s="130">
        <f>E65+E64+E66</f>
        <v>10122565</v>
      </c>
      <c r="F63" s="130">
        <f>F65+F64+F66</f>
        <v>6748377</v>
      </c>
    </row>
    <row r="64" spans="1:6" ht="60" x14ac:dyDescent="0.3">
      <c r="A64" s="49" t="s">
        <v>160</v>
      </c>
      <c r="B64" s="39" t="s">
        <v>614</v>
      </c>
      <c r="C64" s="120">
        <v>100</v>
      </c>
      <c r="D64" s="132">
        <v>50613</v>
      </c>
      <c r="E64" s="132">
        <v>151838</v>
      </c>
      <c r="F64" s="132">
        <v>101225</v>
      </c>
    </row>
    <row r="65" spans="1:6" ht="26.25" customHeight="1" x14ac:dyDescent="0.3">
      <c r="A65" s="49" t="s">
        <v>329</v>
      </c>
      <c r="B65" s="39" t="s">
        <v>614</v>
      </c>
      <c r="C65" s="120">
        <v>400</v>
      </c>
      <c r="D65" s="130">
        <v>3317575</v>
      </c>
      <c r="E65" s="130">
        <v>9952727</v>
      </c>
      <c r="F65" s="130">
        <v>6635152</v>
      </c>
    </row>
    <row r="66" spans="1:6" ht="26.25" customHeight="1" x14ac:dyDescent="0.3">
      <c r="A66" s="49" t="s">
        <v>171</v>
      </c>
      <c r="B66" s="39" t="s">
        <v>614</v>
      </c>
      <c r="C66" s="120">
        <v>200</v>
      </c>
      <c r="D66" s="130">
        <v>6000</v>
      </c>
      <c r="E66" s="130">
        <v>18000</v>
      </c>
      <c r="F66" s="130">
        <v>12000</v>
      </c>
    </row>
    <row r="67" spans="1:6" ht="60" x14ac:dyDescent="0.3">
      <c r="A67" s="49" t="s">
        <v>731</v>
      </c>
      <c r="B67" s="40" t="s">
        <v>540</v>
      </c>
      <c r="C67" s="119"/>
      <c r="D67" s="130">
        <f>D68+D71</f>
        <v>5645263</v>
      </c>
      <c r="E67" s="130">
        <f>E68+E71</f>
        <v>5675111</v>
      </c>
      <c r="F67" s="130">
        <f>F68+F71</f>
        <v>5675111</v>
      </c>
    </row>
    <row r="68" spans="1:6" ht="60" x14ac:dyDescent="0.3">
      <c r="A68" s="49" t="s">
        <v>497</v>
      </c>
      <c r="B68" s="40" t="s">
        <v>486</v>
      </c>
      <c r="C68" s="119"/>
      <c r="D68" s="130">
        <f t="shared" ref="D68:F69" si="13">D69</f>
        <v>1419939</v>
      </c>
      <c r="E68" s="130">
        <f t="shared" si="13"/>
        <v>1419939</v>
      </c>
      <c r="F68" s="130">
        <f t="shared" si="13"/>
        <v>1419939</v>
      </c>
    </row>
    <row r="69" spans="1:6" ht="48" x14ac:dyDescent="0.3">
      <c r="A69" s="49" t="s">
        <v>498</v>
      </c>
      <c r="B69" s="40" t="s">
        <v>499</v>
      </c>
      <c r="C69" s="119"/>
      <c r="D69" s="130">
        <f t="shared" si="13"/>
        <v>1419939</v>
      </c>
      <c r="E69" s="130">
        <f t="shared" si="13"/>
        <v>1419939</v>
      </c>
      <c r="F69" s="130">
        <f t="shared" si="13"/>
        <v>1419939</v>
      </c>
    </row>
    <row r="70" spans="1:6" ht="60" x14ac:dyDescent="0.3">
      <c r="A70" s="49" t="s">
        <v>160</v>
      </c>
      <c r="B70" s="40" t="s">
        <v>499</v>
      </c>
      <c r="C70" s="119">
        <v>100</v>
      </c>
      <c r="D70" s="132">
        <v>1419939</v>
      </c>
      <c r="E70" s="132">
        <v>1419939</v>
      </c>
      <c r="F70" s="132">
        <v>1419939</v>
      </c>
    </row>
    <row r="71" spans="1:6" ht="48" x14ac:dyDescent="0.3">
      <c r="A71" s="49" t="s">
        <v>668</v>
      </c>
      <c r="B71" s="40" t="s">
        <v>556</v>
      </c>
      <c r="C71" s="119"/>
      <c r="D71" s="130">
        <f t="shared" ref="D71:F72" si="14">D72</f>
        <v>4225324</v>
      </c>
      <c r="E71" s="130">
        <f t="shared" si="14"/>
        <v>4255172</v>
      </c>
      <c r="F71" s="130">
        <f t="shared" si="14"/>
        <v>4255172</v>
      </c>
    </row>
    <row r="72" spans="1:6" ht="36" x14ac:dyDescent="0.3">
      <c r="A72" s="49" t="s">
        <v>487</v>
      </c>
      <c r="B72" s="40" t="s">
        <v>557</v>
      </c>
      <c r="C72" s="119"/>
      <c r="D72" s="130">
        <f t="shared" si="14"/>
        <v>4225324</v>
      </c>
      <c r="E72" s="130">
        <f t="shared" si="14"/>
        <v>4255172</v>
      </c>
      <c r="F72" s="130">
        <f t="shared" si="14"/>
        <v>4255172</v>
      </c>
    </row>
    <row r="73" spans="1:6" x14ac:dyDescent="0.3">
      <c r="A73" s="49" t="s">
        <v>286</v>
      </c>
      <c r="B73" s="40" t="s">
        <v>557</v>
      </c>
      <c r="C73" s="119">
        <v>300</v>
      </c>
      <c r="D73" s="36">
        <v>4225324</v>
      </c>
      <c r="E73" s="130">
        <v>4255172</v>
      </c>
      <c r="F73" s="130">
        <v>4255172</v>
      </c>
    </row>
    <row r="74" spans="1:6" ht="34.200000000000003" x14ac:dyDescent="0.3">
      <c r="A74" s="45" t="s">
        <v>558</v>
      </c>
      <c r="B74" s="42" t="s">
        <v>252</v>
      </c>
      <c r="C74" s="118"/>
      <c r="D74" s="129">
        <f>D75+D83+D156</f>
        <v>386277652.54000002</v>
      </c>
      <c r="E74" s="129">
        <f>E75+E83+E156</f>
        <v>600934315</v>
      </c>
      <c r="F74" s="129">
        <f>F75+F83+F156</f>
        <v>527055733</v>
      </c>
    </row>
    <row r="75" spans="1:6" ht="53.25" customHeight="1" x14ac:dyDescent="0.3">
      <c r="A75" s="49" t="s">
        <v>253</v>
      </c>
      <c r="B75" s="40" t="s">
        <v>254</v>
      </c>
      <c r="C75" s="119"/>
      <c r="D75" s="130">
        <f>D76</f>
        <v>4472796</v>
      </c>
      <c r="E75" s="130">
        <f t="shared" ref="E75:F75" si="15">E76</f>
        <v>4081796</v>
      </c>
      <c r="F75" s="130">
        <f t="shared" si="15"/>
        <v>4081796</v>
      </c>
    </row>
    <row r="76" spans="1:6" ht="36" x14ac:dyDescent="0.3">
      <c r="A76" s="49" t="s">
        <v>437</v>
      </c>
      <c r="B76" s="40" t="s">
        <v>256</v>
      </c>
      <c r="C76" s="119"/>
      <c r="D76" s="130">
        <f>D77+D79</f>
        <v>4472796</v>
      </c>
      <c r="E76" s="130">
        <f>E77+E79</f>
        <v>4081796</v>
      </c>
      <c r="F76" s="130">
        <f>F77+F79</f>
        <v>4081796</v>
      </c>
    </row>
    <row r="77" spans="1:6" ht="36" x14ac:dyDescent="0.3">
      <c r="A77" s="52" t="s">
        <v>257</v>
      </c>
      <c r="B77" s="40" t="s">
        <v>258</v>
      </c>
      <c r="C77" s="119"/>
      <c r="D77" s="130">
        <f>D78</f>
        <v>226796</v>
      </c>
      <c r="E77" s="130">
        <f>E78</f>
        <v>226796</v>
      </c>
      <c r="F77" s="130">
        <f>F78</f>
        <v>226796</v>
      </c>
    </row>
    <row r="78" spans="1:6" ht="60" x14ac:dyDescent="0.3">
      <c r="A78" s="49" t="s">
        <v>160</v>
      </c>
      <c r="B78" s="40" t="s">
        <v>258</v>
      </c>
      <c r="C78" s="119">
        <v>100</v>
      </c>
      <c r="D78" s="132">
        <v>226796</v>
      </c>
      <c r="E78" s="132">
        <v>226796</v>
      </c>
      <c r="F78" s="132">
        <v>226796</v>
      </c>
    </row>
    <row r="79" spans="1:6" ht="24" x14ac:dyDescent="0.3">
      <c r="A79" s="49" t="s">
        <v>289</v>
      </c>
      <c r="B79" s="40" t="s">
        <v>438</v>
      </c>
      <c r="C79" s="119"/>
      <c r="D79" s="132">
        <f>D80+D81+D82</f>
        <v>4246000</v>
      </c>
      <c r="E79" s="132">
        <f>E80+E81+E82</f>
        <v>3855000</v>
      </c>
      <c r="F79" s="132">
        <f>F80+F81+F82</f>
        <v>3855000</v>
      </c>
    </row>
    <row r="80" spans="1:6" ht="64.5" customHeight="1" x14ac:dyDescent="0.3">
      <c r="A80" s="49" t="s">
        <v>160</v>
      </c>
      <c r="B80" s="40" t="s">
        <v>438</v>
      </c>
      <c r="C80" s="119">
        <v>100</v>
      </c>
      <c r="D80" s="132">
        <v>3348000</v>
      </c>
      <c r="E80" s="130">
        <v>3348000</v>
      </c>
      <c r="F80" s="130">
        <v>3348000</v>
      </c>
    </row>
    <row r="81" spans="1:6" ht="24" x14ac:dyDescent="0.3">
      <c r="A81" s="49" t="s">
        <v>171</v>
      </c>
      <c r="B81" s="40" t="s">
        <v>438</v>
      </c>
      <c r="C81" s="119">
        <v>200</v>
      </c>
      <c r="D81" s="132">
        <v>891000</v>
      </c>
      <c r="E81" s="130">
        <v>500000</v>
      </c>
      <c r="F81" s="130">
        <v>500000</v>
      </c>
    </row>
    <row r="82" spans="1:6" x14ac:dyDescent="0.3">
      <c r="A82" s="49" t="s">
        <v>215</v>
      </c>
      <c r="B82" s="155" t="s">
        <v>438</v>
      </c>
      <c r="C82" s="156">
        <v>800</v>
      </c>
      <c r="D82" s="133">
        <v>7000</v>
      </c>
      <c r="E82" s="130">
        <v>7000</v>
      </c>
      <c r="F82" s="130">
        <v>7000</v>
      </c>
    </row>
    <row r="83" spans="1:6" ht="42.75" customHeight="1" x14ac:dyDescent="0.3">
      <c r="A83" s="49" t="s">
        <v>729</v>
      </c>
      <c r="B83" s="40" t="s">
        <v>388</v>
      </c>
      <c r="C83" s="119"/>
      <c r="D83" s="130">
        <f>D84+D94+D108+D117</f>
        <v>366190515.54000002</v>
      </c>
      <c r="E83" s="130">
        <f>E84+E94+E108+E117</f>
        <v>585040337</v>
      </c>
      <c r="F83" s="130">
        <f>F84+F94+F108+F117</f>
        <v>511161755</v>
      </c>
    </row>
    <row r="84" spans="1:6" ht="24" x14ac:dyDescent="0.3">
      <c r="A84" s="49" t="s">
        <v>373</v>
      </c>
      <c r="B84" s="40" t="s">
        <v>374</v>
      </c>
      <c r="C84" s="119"/>
      <c r="D84" s="130">
        <f>D85+D88+D92</f>
        <v>32375253.539999999</v>
      </c>
      <c r="E84" s="130">
        <f>E85+E88+E92</f>
        <v>64978759</v>
      </c>
      <c r="F84" s="130">
        <f>F85+F88+F92</f>
        <v>65308759</v>
      </c>
    </row>
    <row r="85" spans="1:6" ht="96" x14ac:dyDescent="0.3">
      <c r="A85" s="49" t="s">
        <v>559</v>
      </c>
      <c r="B85" s="40" t="s">
        <v>375</v>
      </c>
      <c r="C85" s="119"/>
      <c r="D85" s="130">
        <f>D86+D87</f>
        <v>0</v>
      </c>
      <c r="E85" s="130">
        <f>E86+E87</f>
        <v>36313759</v>
      </c>
      <c r="F85" s="130">
        <f>F86+F87</f>
        <v>36313759</v>
      </c>
    </row>
    <row r="86" spans="1:6" ht="60" x14ac:dyDescent="0.3">
      <c r="A86" s="49" t="s">
        <v>160</v>
      </c>
      <c r="B86" s="40" t="s">
        <v>375</v>
      </c>
      <c r="C86" s="119">
        <v>100</v>
      </c>
      <c r="D86" s="132">
        <v>0</v>
      </c>
      <c r="E86" s="130">
        <v>35995762</v>
      </c>
      <c r="F86" s="130">
        <v>35995762</v>
      </c>
    </row>
    <row r="87" spans="1:6" ht="24" x14ac:dyDescent="0.3">
      <c r="A87" s="49" t="s">
        <v>171</v>
      </c>
      <c r="B87" s="40" t="s">
        <v>375</v>
      </c>
      <c r="C87" s="119">
        <v>200</v>
      </c>
      <c r="D87" s="133">
        <v>0</v>
      </c>
      <c r="E87" s="130">
        <v>317997</v>
      </c>
      <c r="F87" s="130">
        <v>317997</v>
      </c>
    </row>
    <row r="88" spans="1:6" ht="24" x14ac:dyDescent="0.3">
      <c r="A88" s="49" t="s">
        <v>560</v>
      </c>
      <c r="B88" s="40" t="s">
        <v>376</v>
      </c>
      <c r="C88" s="119"/>
      <c r="D88" s="132">
        <f>D89+D90+D91</f>
        <v>31763000</v>
      </c>
      <c r="E88" s="132">
        <f>E89+E90+E91</f>
        <v>28665000</v>
      </c>
      <c r="F88" s="132">
        <f>F89+F90+F91</f>
        <v>28995000</v>
      </c>
    </row>
    <row r="89" spans="1:6" ht="60" x14ac:dyDescent="0.3">
      <c r="A89" s="49" t="s">
        <v>160</v>
      </c>
      <c r="B89" s="40" t="s">
        <v>376</v>
      </c>
      <c r="C89" s="120">
        <v>100</v>
      </c>
      <c r="D89" s="133">
        <v>23533000</v>
      </c>
      <c r="E89" s="130">
        <v>23533000</v>
      </c>
      <c r="F89" s="130">
        <v>23533000</v>
      </c>
    </row>
    <row r="90" spans="1:6" ht="24" x14ac:dyDescent="0.3">
      <c r="A90" s="49" t="s">
        <v>171</v>
      </c>
      <c r="B90" s="40" t="s">
        <v>376</v>
      </c>
      <c r="C90" s="120">
        <v>200</v>
      </c>
      <c r="D90" s="135">
        <v>7800000</v>
      </c>
      <c r="E90" s="130">
        <v>4832000</v>
      </c>
      <c r="F90" s="130">
        <v>5032000</v>
      </c>
    </row>
    <row r="91" spans="1:6" x14ac:dyDescent="0.3">
      <c r="A91" s="49" t="s">
        <v>215</v>
      </c>
      <c r="B91" s="40" t="s">
        <v>376</v>
      </c>
      <c r="C91" s="120">
        <v>800</v>
      </c>
      <c r="D91" s="133">
        <v>430000</v>
      </c>
      <c r="E91" s="130">
        <v>300000</v>
      </c>
      <c r="F91" s="130">
        <v>430000</v>
      </c>
    </row>
    <row r="92" spans="1:6" ht="36" x14ac:dyDescent="0.3">
      <c r="A92" s="49" t="s">
        <v>394</v>
      </c>
      <c r="B92" s="39" t="s">
        <v>378</v>
      </c>
      <c r="C92" s="120"/>
      <c r="D92" s="133">
        <f>D93</f>
        <v>612253.54</v>
      </c>
      <c r="E92" s="133">
        <f>E93</f>
        <v>0</v>
      </c>
      <c r="F92" s="133">
        <f>F93</f>
        <v>0</v>
      </c>
    </row>
    <row r="93" spans="1:6" ht="24" x14ac:dyDescent="0.3">
      <c r="A93" s="49" t="s">
        <v>171</v>
      </c>
      <c r="B93" s="39" t="s">
        <v>378</v>
      </c>
      <c r="C93" s="120">
        <v>200</v>
      </c>
      <c r="D93" s="133">
        <v>612253.54</v>
      </c>
      <c r="E93" s="130">
        <v>0</v>
      </c>
      <c r="F93" s="130">
        <v>0</v>
      </c>
    </row>
    <row r="94" spans="1:6" ht="24" x14ac:dyDescent="0.3">
      <c r="A94" s="49" t="s">
        <v>549</v>
      </c>
      <c r="B94" s="40" t="s">
        <v>380</v>
      </c>
      <c r="C94" s="119"/>
      <c r="D94" s="130">
        <f>D95+D97+D106+D103+D99+D101</f>
        <v>8236480</v>
      </c>
      <c r="E94" s="130">
        <f t="shared" ref="E94:F94" si="16">E95+E97+E106+E103+E99+E101</f>
        <v>2719006</v>
      </c>
      <c r="F94" s="130">
        <f t="shared" si="16"/>
        <v>2719006</v>
      </c>
    </row>
    <row r="95" spans="1:6" ht="36" x14ac:dyDescent="0.3">
      <c r="A95" s="72" t="s">
        <v>383</v>
      </c>
      <c r="B95" s="39" t="s">
        <v>384</v>
      </c>
      <c r="C95" s="120"/>
      <c r="D95" s="132">
        <f>D96</f>
        <v>1636</v>
      </c>
      <c r="E95" s="132">
        <f>E96</f>
        <v>4089</v>
      </c>
      <c r="F95" s="132">
        <f>F96</f>
        <v>4089</v>
      </c>
    </row>
    <row r="96" spans="1:6" ht="60" x14ac:dyDescent="0.3">
      <c r="A96" s="49" t="s">
        <v>160</v>
      </c>
      <c r="B96" s="39" t="s">
        <v>384</v>
      </c>
      <c r="C96" s="120">
        <v>100</v>
      </c>
      <c r="D96" s="133">
        <v>1636</v>
      </c>
      <c r="E96" s="130">
        <v>4089</v>
      </c>
      <c r="F96" s="130">
        <v>4089</v>
      </c>
    </row>
    <row r="97" spans="1:6" ht="36" x14ac:dyDescent="0.3">
      <c r="A97" s="72" t="s">
        <v>385</v>
      </c>
      <c r="B97" s="39" t="s">
        <v>386</v>
      </c>
      <c r="C97" s="120"/>
      <c r="D97" s="132">
        <f>D98</f>
        <v>31077</v>
      </c>
      <c r="E97" s="132">
        <f>E98</f>
        <v>77694</v>
      </c>
      <c r="F97" s="132">
        <f>F98</f>
        <v>77694</v>
      </c>
    </row>
    <row r="98" spans="1:6" ht="60" x14ac:dyDescent="0.3">
      <c r="A98" s="49" t="s">
        <v>160</v>
      </c>
      <c r="B98" s="39" t="s">
        <v>386</v>
      </c>
      <c r="C98" s="120">
        <v>100</v>
      </c>
      <c r="D98" s="133">
        <v>31077</v>
      </c>
      <c r="E98" s="130">
        <v>77694</v>
      </c>
      <c r="F98" s="130">
        <v>77694</v>
      </c>
    </row>
    <row r="99" spans="1:6" ht="54" customHeight="1" x14ac:dyDescent="0.3">
      <c r="A99" s="49" t="s">
        <v>644</v>
      </c>
      <c r="B99" s="39" t="s">
        <v>642</v>
      </c>
      <c r="C99" s="120"/>
      <c r="D99" s="133">
        <f>D100</f>
        <v>2400000</v>
      </c>
      <c r="E99" s="133">
        <f t="shared" ref="E99:F99" si="17">E100</f>
        <v>0</v>
      </c>
      <c r="F99" s="133">
        <f t="shared" si="17"/>
        <v>0</v>
      </c>
    </row>
    <row r="100" spans="1:6" ht="24" x14ac:dyDescent="0.3">
      <c r="A100" s="49" t="s">
        <v>171</v>
      </c>
      <c r="B100" s="39" t="s">
        <v>642</v>
      </c>
      <c r="C100" s="120">
        <v>200</v>
      </c>
      <c r="D100" s="133">
        <v>2400000</v>
      </c>
      <c r="E100" s="130">
        <v>0</v>
      </c>
      <c r="F100" s="130">
        <v>0</v>
      </c>
    </row>
    <row r="101" spans="1:6" ht="65.25" customHeight="1" x14ac:dyDescent="0.3">
      <c r="A101" s="49" t="s">
        <v>645</v>
      </c>
      <c r="B101" s="39" t="s">
        <v>643</v>
      </c>
      <c r="C101" s="120"/>
      <c r="D101" s="133">
        <f>D102</f>
        <v>1877860</v>
      </c>
      <c r="E101" s="133">
        <f t="shared" ref="E101:F101" si="18">E102</f>
        <v>0</v>
      </c>
      <c r="F101" s="133">
        <f t="shared" si="18"/>
        <v>0</v>
      </c>
    </row>
    <row r="102" spans="1:6" ht="24" x14ac:dyDescent="0.3">
      <c r="A102" s="49" t="s">
        <v>171</v>
      </c>
      <c r="B102" s="39" t="s">
        <v>643</v>
      </c>
      <c r="C102" s="120">
        <v>200</v>
      </c>
      <c r="D102" s="133">
        <v>1877860</v>
      </c>
      <c r="E102" s="130">
        <v>0</v>
      </c>
      <c r="F102" s="130">
        <v>0</v>
      </c>
    </row>
    <row r="103" spans="1:6" ht="60" x14ac:dyDescent="0.3">
      <c r="A103" s="49" t="s">
        <v>381</v>
      </c>
      <c r="B103" s="40" t="s">
        <v>382</v>
      </c>
      <c r="C103" s="120"/>
      <c r="D103" s="132">
        <f>D104+D105</f>
        <v>2408079</v>
      </c>
      <c r="E103" s="132">
        <f>E104+E105</f>
        <v>1479953</v>
      </c>
      <c r="F103" s="132">
        <f>F104+F105</f>
        <v>1479953</v>
      </c>
    </row>
    <row r="104" spans="1:6" ht="60" x14ac:dyDescent="0.3">
      <c r="A104" s="49" t="s">
        <v>160</v>
      </c>
      <c r="B104" s="40" t="s">
        <v>382</v>
      </c>
      <c r="C104" s="120">
        <v>100</v>
      </c>
      <c r="D104" s="132">
        <v>1910079</v>
      </c>
      <c r="E104" s="132">
        <v>1105953</v>
      </c>
      <c r="F104" s="132">
        <v>1105953</v>
      </c>
    </row>
    <row r="105" spans="1:6" x14ac:dyDescent="0.3">
      <c r="A105" s="49" t="s">
        <v>286</v>
      </c>
      <c r="B105" s="40" t="s">
        <v>382</v>
      </c>
      <c r="C105" s="120">
        <v>300</v>
      </c>
      <c r="D105" s="132">
        <v>498000</v>
      </c>
      <c r="E105" s="132">
        <v>374000</v>
      </c>
      <c r="F105" s="132">
        <v>374000</v>
      </c>
    </row>
    <row r="106" spans="1:6" ht="60" x14ac:dyDescent="0.3">
      <c r="A106" s="49" t="s">
        <v>561</v>
      </c>
      <c r="B106" s="40" t="s">
        <v>491</v>
      </c>
      <c r="C106" s="119"/>
      <c r="D106" s="130">
        <f>D107</f>
        <v>1517828</v>
      </c>
      <c r="E106" s="130">
        <f>E107</f>
        <v>1157270</v>
      </c>
      <c r="F106" s="130">
        <f>F107</f>
        <v>1157270</v>
      </c>
    </row>
    <row r="107" spans="1:6" x14ac:dyDescent="0.3">
      <c r="A107" s="49" t="s">
        <v>286</v>
      </c>
      <c r="B107" s="40" t="s">
        <v>491</v>
      </c>
      <c r="C107" s="119">
        <v>300</v>
      </c>
      <c r="D107" s="133">
        <v>1517828</v>
      </c>
      <c r="E107" s="130">
        <v>1157270</v>
      </c>
      <c r="F107" s="130">
        <v>1157270</v>
      </c>
    </row>
    <row r="108" spans="1:6" ht="24" x14ac:dyDescent="0.3">
      <c r="A108" s="49" t="s">
        <v>389</v>
      </c>
      <c r="B108" s="40" t="s">
        <v>390</v>
      </c>
      <c r="C108" s="119"/>
      <c r="D108" s="130">
        <f>D109+D112+D115</f>
        <v>241056115</v>
      </c>
      <c r="E108" s="130">
        <f t="shared" ref="E108:F108" si="19">E109+E112+E115</f>
        <v>292505883</v>
      </c>
      <c r="F108" s="130">
        <f t="shared" si="19"/>
        <v>294405883</v>
      </c>
    </row>
    <row r="109" spans="1:6" ht="96" x14ac:dyDescent="0.3">
      <c r="A109" s="49" t="s">
        <v>758</v>
      </c>
      <c r="B109" s="40" t="s">
        <v>392</v>
      </c>
      <c r="C109" s="119"/>
      <c r="D109" s="130">
        <f>D110+D111</f>
        <v>210431971</v>
      </c>
      <c r="E109" s="130">
        <f>E110+E111</f>
        <v>273460883</v>
      </c>
      <c r="F109" s="130">
        <f>F110+F111</f>
        <v>273460883</v>
      </c>
    </row>
    <row r="110" spans="1:6" ht="60" x14ac:dyDescent="0.3">
      <c r="A110" s="49" t="s">
        <v>160</v>
      </c>
      <c r="B110" s="40" t="s">
        <v>392</v>
      </c>
      <c r="C110" s="119">
        <v>100</v>
      </c>
      <c r="D110" s="132">
        <v>202143562</v>
      </c>
      <c r="E110" s="130">
        <v>265172474</v>
      </c>
      <c r="F110" s="130">
        <v>265172474</v>
      </c>
    </row>
    <row r="111" spans="1:6" ht="24" x14ac:dyDescent="0.3">
      <c r="A111" s="49" t="s">
        <v>171</v>
      </c>
      <c r="B111" s="40" t="s">
        <v>392</v>
      </c>
      <c r="C111" s="119">
        <v>200</v>
      </c>
      <c r="D111" s="133">
        <v>8288409</v>
      </c>
      <c r="E111" s="130">
        <v>8288409</v>
      </c>
      <c r="F111" s="130">
        <v>8288409</v>
      </c>
    </row>
    <row r="112" spans="1:6" ht="24" x14ac:dyDescent="0.3">
      <c r="A112" s="49" t="s">
        <v>560</v>
      </c>
      <c r="B112" s="40" t="s">
        <v>393</v>
      </c>
      <c r="C112" s="119"/>
      <c r="D112" s="132">
        <f>D113+D114</f>
        <v>30574144</v>
      </c>
      <c r="E112" s="132">
        <f t="shared" ref="E112:F112" si="20">E113+E114</f>
        <v>19045000</v>
      </c>
      <c r="F112" s="132">
        <f t="shared" si="20"/>
        <v>20945000</v>
      </c>
    </row>
    <row r="113" spans="1:6" ht="24" x14ac:dyDescent="0.3">
      <c r="A113" s="49" t="s">
        <v>171</v>
      </c>
      <c r="B113" s="40" t="s">
        <v>393</v>
      </c>
      <c r="C113" s="119">
        <v>200</v>
      </c>
      <c r="D113" s="36">
        <v>25101144</v>
      </c>
      <c r="E113" s="130">
        <v>15945000</v>
      </c>
      <c r="F113" s="130">
        <v>16145000</v>
      </c>
    </row>
    <row r="114" spans="1:6" x14ac:dyDescent="0.3">
      <c r="A114" s="49" t="s">
        <v>215</v>
      </c>
      <c r="B114" s="40" t="s">
        <v>393</v>
      </c>
      <c r="C114" s="119">
        <v>800</v>
      </c>
      <c r="D114" s="133">
        <v>5473000</v>
      </c>
      <c r="E114" s="130">
        <v>3100000</v>
      </c>
      <c r="F114" s="130">
        <v>4800000</v>
      </c>
    </row>
    <row r="115" spans="1:6" ht="36" x14ac:dyDescent="0.3">
      <c r="A115" s="49" t="s">
        <v>394</v>
      </c>
      <c r="B115" s="39" t="s">
        <v>395</v>
      </c>
      <c r="C115" s="120"/>
      <c r="D115" s="133">
        <f>D116</f>
        <v>50000</v>
      </c>
      <c r="E115" s="133">
        <f>E116</f>
        <v>0</v>
      </c>
      <c r="F115" s="133">
        <f>F116</f>
        <v>0</v>
      </c>
    </row>
    <row r="116" spans="1:6" ht="24" x14ac:dyDescent="0.3">
      <c r="A116" s="49" t="s">
        <v>171</v>
      </c>
      <c r="B116" s="39" t="s">
        <v>395</v>
      </c>
      <c r="C116" s="120">
        <v>200</v>
      </c>
      <c r="D116" s="133">
        <v>50000</v>
      </c>
      <c r="E116" s="130"/>
      <c r="F116" s="130"/>
    </row>
    <row r="117" spans="1:6" ht="24" x14ac:dyDescent="0.3">
      <c r="A117" s="49" t="s">
        <v>396</v>
      </c>
      <c r="B117" s="40" t="s">
        <v>397</v>
      </c>
      <c r="C117" s="119"/>
      <c r="D117" s="130">
        <f>D126+D128+D130+D132+D134+D137+D144+D118+D121+D149+D140+D142+D124+D146</f>
        <v>84522667</v>
      </c>
      <c r="E117" s="130">
        <f t="shared" ref="E117:F117" si="21">E126+E128+E130+E132+E134+E137+E144+E118+E121+E149+E140+E142+E124+E146</f>
        <v>224836689</v>
      </c>
      <c r="F117" s="130">
        <f t="shared" si="21"/>
        <v>148728107</v>
      </c>
    </row>
    <row r="118" spans="1:6" ht="36" x14ac:dyDescent="0.3">
      <c r="A118" s="49" t="s">
        <v>399</v>
      </c>
      <c r="B118" s="39" t="s">
        <v>400</v>
      </c>
      <c r="C118" s="120"/>
      <c r="D118" s="132">
        <f>D119+D120</f>
        <v>11925000</v>
      </c>
      <c r="E118" s="132">
        <f>E119+E120</f>
        <v>1100000</v>
      </c>
      <c r="F118" s="132">
        <f>F119+F120</f>
        <v>1000000</v>
      </c>
    </row>
    <row r="119" spans="1:6" ht="24" x14ac:dyDescent="0.3">
      <c r="A119" s="49" t="s">
        <v>171</v>
      </c>
      <c r="B119" s="39" t="s">
        <v>400</v>
      </c>
      <c r="C119" s="120">
        <v>200</v>
      </c>
      <c r="D119" s="36">
        <v>1425000</v>
      </c>
      <c r="E119" s="130">
        <v>1100000</v>
      </c>
      <c r="F119" s="130">
        <v>1000000</v>
      </c>
    </row>
    <row r="120" spans="1:6" x14ac:dyDescent="0.3">
      <c r="A120" s="49" t="s">
        <v>286</v>
      </c>
      <c r="B120" s="39" t="s">
        <v>400</v>
      </c>
      <c r="C120" s="120">
        <v>300</v>
      </c>
      <c r="D120" s="132">
        <v>10500000</v>
      </c>
      <c r="E120" s="222">
        <v>0</v>
      </c>
      <c r="F120" s="222">
        <v>0</v>
      </c>
    </row>
    <row r="121" spans="1:6" ht="60" x14ac:dyDescent="0.3">
      <c r="A121" s="49" t="s">
        <v>381</v>
      </c>
      <c r="B121" s="40" t="s">
        <v>562</v>
      </c>
      <c r="C121" s="120"/>
      <c r="D121" s="132">
        <f>D122+D123</f>
        <v>15569537</v>
      </c>
      <c r="E121" s="132">
        <f>E122+E123</f>
        <v>9323048</v>
      </c>
      <c r="F121" s="132">
        <f>F122+F123</f>
        <v>9323048</v>
      </c>
    </row>
    <row r="122" spans="1:6" ht="60" x14ac:dyDescent="0.3">
      <c r="A122" s="49" t="s">
        <v>160</v>
      </c>
      <c r="B122" s="40" t="s">
        <v>562</v>
      </c>
      <c r="C122" s="120">
        <v>100</v>
      </c>
      <c r="D122" s="132">
        <v>10240800</v>
      </c>
      <c r="E122" s="132">
        <v>6239048</v>
      </c>
      <c r="F122" s="132">
        <v>5893048</v>
      </c>
    </row>
    <row r="123" spans="1:6" x14ac:dyDescent="0.3">
      <c r="A123" s="49" t="s">
        <v>286</v>
      </c>
      <c r="B123" s="40" t="s">
        <v>562</v>
      </c>
      <c r="C123" s="120">
        <v>300</v>
      </c>
      <c r="D123" s="132">
        <v>5328737</v>
      </c>
      <c r="E123" s="132">
        <v>3084000</v>
      </c>
      <c r="F123" s="132">
        <v>3430000</v>
      </c>
    </row>
    <row r="124" spans="1:6" ht="108" x14ac:dyDescent="0.3">
      <c r="A124" s="49" t="s">
        <v>651</v>
      </c>
      <c r="B124" s="40" t="s">
        <v>650</v>
      </c>
      <c r="C124" s="120"/>
      <c r="D124" s="132">
        <f>D125</f>
        <v>91798</v>
      </c>
      <c r="E124" s="132">
        <f t="shared" ref="E124:F124" si="22">E125</f>
        <v>87510</v>
      </c>
      <c r="F124" s="132">
        <f t="shared" si="22"/>
        <v>87510</v>
      </c>
    </row>
    <row r="125" spans="1:6" ht="24" x14ac:dyDescent="0.3">
      <c r="A125" s="49" t="s">
        <v>171</v>
      </c>
      <c r="B125" s="40" t="s">
        <v>650</v>
      </c>
      <c r="C125" s="120">
        <v>200</v>
      </c>
      <c r="D125" s="132">
        <v>91798</v>
      </c>
      <c r="E125" s="132">
        <v>87510</v>
      </c>
      <c r="F125" s="132">
        <v>87510</v>
      </c>
    </row>
    <row r="126" spans="1:6" ht="36" x14ac:dyDescent="0.3">
      <c r="A126" s="72" t="s">
        <v>383</v>
      </c>
      <c r="B126" s="40" t="s">
        <v>563</v>
      </c>
      <c r="C126" s="119"/>
      <c r="D126" s="130">
        <f>D127</f>
        <v>15322</v>
      </c>
      <c r="E126" s="130">
        <f>E127</f>
        <v>43407</v>
      </c>
      <c r="F126" s="130">
        <f>F127</f>
        <v>43407</v>
      </c>
    </row>
    <row r="127" spans="1:6" ht="60" x14ac:dyDescent="0.3">
      <c r="A127" s="49" t="s">
        <v>160</v>
      </c>
      <c r="B127" s="40" t="s">
        <v>563</v>
      </c>
      <c r="C127" s="120">
        <v>100</v>
      </c>
      <c r="D127" s="133">
        <v>15322</v>
      </c>
      <c r="E127" s="130">
        <v>43407</v>
      </c>
      <c r="F127" s="130">
        <v>43407</v>
      </c>
    </row>
    <row r="128" spans="1:6" ht="36" x14ac:dyDescent="0.3">
      <c r="A128" s="49" t="s">
        <v>385</v>
      </c>
      <c r="B128" s="40" t="s">
        <v>564</v>
      </c>
      <c r="C128" s="120"/>
      <c r="D128" s="133">
        <f>D129</f>
        <v>291108</v>
      </c>
      <c r="E128" s="133">
        <f>E129</f>
        <v>824725</v>
      </c>
      <c r="F128" s="133">
        <f>F129</f>
        <v>824725</v>
      </c>
    </row>
    <row r="129" spans="1:6" ht="60" x14ac:dyDescent="0.3">
      <c r="A129" s="49" t="s">
        <v>160</v>
      </c>
      <c r="B129" s="40" t="s">
        <v>564</v>
      </c>
      <c r="C129" s="120">
        <v>100</v>
      </c>
      <c r="D129" s="133">
        <v>291108</v>
      </c>
      <c r="E129" s="130">
        <v>824725</v>
      </c>
      <c r="F129" s="130">
        <v>824725</v>
      </c>
    </row>
    <row r="130" spans="1:6" ht="48" x14ac:dyDescent="0.3">
      <c r="A130" s="49" t="s">
        <v>403</v>
      </c>
      <c r="B130" s="40" t="s">
        <v>404</v>
      </c>
      <c r="C130" s="119"/>
      <c r="D130" s="130">
        <f>D131</f>
        <v>326750</v>
      </c>
      <c r="E130" s="130">
        <f>E131</f>
        <v>862535</v>
      </c>
      <c r="F130" s="130">
        <f>F131</f>
        <v>862535</v>
      </c>
    </row>
    <row r="131" spans="1:6" ht="24" x14ac:dyDescent="0.3">
      <c r="A131" s="49" t="s">
        <v>171</v>
      </c>
      <c r="B131" s="40" t="s">
        <v>565</v>
      </c>
      <c r="C131" s="119">
        <v>200</v>
      </c>
      <c r="D131" s="133">
        <v>326750</v>
      </c>
      <c r="E131" s="130">
        <v>862535</v>
      </c>
      <c r="F131" s="130">
        <v>862535</v>
      </c>
    </row>
    <row r="132" spans="1:6" ht="60" x14ac:dyDescent="0.3">
      <c r="A132" s="49" t="s">
        <v>405</v>
      </c>
      <c r="B132" s="40" t="s">
        <v>406</v>
      </c>
      <c r="C132" s="119"/>
      <c r="D132" s="133">
        <f>D133</f>
        <v>916930</v>
      </c>
      <c r="E132" s="133">
        <f>E133</f>
        <v>2420454</v>
      </c>
      <c r="F132" s="133">
        <f>F133</f>
        <v>2420454</v>
      </c>
    </row>
    <row r="133" spans="1:6" ht="24" x14ac:dyDescent="0.3">
      <c r="A133" s="49" t="s">
        <v>171</v>
      </c>
      <c r="B133" s="40" t="s">
        <v>406</v>
      </c>
      <c r="C133" s="119">
        <v>200</v>
      </c>
      <c r="D133" s="133">
        <v>916930</v>
      </c>
      <c r="E133" s="130">
        <v>2420454</v>
      </c>
      <c r="F133" s="130">
        <v>2420454</v>
      </c>
    </row>
    <row r="134" spans="1:6" ht="60" x14ac:dyDescent="0.3">
      <c r="A134" s="72" t="s">
        <v>715</v>
      </c>
      <c r="B134" s="40" t="s">
        <v>566</v>
      </c>
      <c r="C134" s="119"/>
      <c r="D134" s="130">
        <f>D135+D136</f>
        <v>1762212</v>
      </c>
      <c r="E134" s="130">
        <f>SUM(E135:E135)</f>
        <v>323931</v>
      </c>
      <c r="F134" s="130">
        <f>SUM(F135:F135)</f>
        <v>323931</v>
      </c>
    </row>
    <row r="135" spans="1:6" ht="24" x14ac:dyDescent="0.3">
      <c r="A135" s="49" t="s">
        <v>171</v>
      </c>
      <c r="B135" s="40" t="s">
        <v>566</v>
      </c>
      <c r="C135" s="119">
        <v>200</v>
      </c>
      <c r="D135" s="133">
        <v>203790</v>
      </c>
      <c r="E135" s="130">
        <v>323931</v>
      </c>
      <c r="F135" s="130">
        <v>323931</v>
      </c>
    </row>
    <row r="136" spans="1:6" x14ac:dyDescent="0.3">
      <c r="A136" s="49" t="s">
        <v>286</v>
      </c>
      <c r="B136" s="40" t="s">
        <v>566</v>
      </c>
      <c r="C136" s="119">
        <v>300</v>
      </c>
      <c r="D136" s="133">
        <v>1558422</v>
      </c>
      <c r="E136" s="130"/>
      <c r="F136" s="130"/>
    </row>
    <row r="137" spans="1:6" ht="60" x14ac:dyDescent="0.3">
      <c r="A137" s="49" t="s">
        <v>716</v>
      </c>
      <c r="B137" s="40" t="s">
        <v>567</v>
      </c>
      <c r="C137" s="119"/>
      <c r="D137" s="133">
        <f>D138+D139</f>
        <v>11882988</v>
      </c>
      <c r="E137" s="133">
        <f>E138</f>
        <v>3321069</v>
      </c>
      <c r="F137" s="133">
        <f>F138</f>
        <v>3321069</v>
      </c>
    </row>
    <row r="138" spans="1:6" ht="24" x14ac:dyDescent="0.3">
      <c r="A138" s="49" t="s">
        <v>171</v>
      </c>
      <c r="B138" s="40" t="s">
        <v>567</v>
      </c>
      <c r="C138" s="119">
        <v>200</v>
      </c>
      <c r="D138" s="133">
        <v>1374210</v>
      </c>
      <c r="E138" s="130">
        <v>3321069</v>
      </c>
      <c r="F138" s="130">
        <v>3321069</v>
      </c>
    </row>
    <row r="139" spans="1:6" x14ac:dyDescent="0.3">
      <c r="A139" s="49" t="s">
        <v>286</v>
      </c>
      <c r="B139" s="40" t="s">
        <v>567</v>
      </c>
      <c r="C139" s="119">
        <v>300</v>
      </c>
      <c r="D139" s="133">
        <v>10508778</v>
      </c>
      <c r="E139" s="130"/>
      <c r="F139" s="130"/>
    </row>
    <row r="140" spans="1:6" ht="84" x14ac:dyDescent="0.3">
      <c r="A140" s="49" t="s">
        <v>648</v>
      </c>
      <c r="B140" s="40" t="s">
        <v>646</v>
      </c>
      <c r="C140" s="119"/>
      <c r="D140" s="132">
        <f>D141</f>
        <v>2234202</v>
      </c>
      <c r="E140" s="132">
        <f t="shared" ref="E140:F140" si="23">E141</f>
        <v>0</v>
      </c>
      <c r="F140" s="132">
        <f t="shared" si="23"/>
        <v>0</v>
      </c>
    </row>
    <row r="141" spans="1:6" ht="24" x14ac:dyDescent="0.3">
      <c r="A141" s="49" t="s">
        <v>171</v>
      </c>
      <c r="B141" s="40" t="s">
        <v>646</v>
      </c>
      <c r="C141" s="119">
        <v>200</v>
      </c>
      <c r="D141" s="132">
        <v>2234202</v>
      </c>
      <c r="E141" s="222">
        <v>0</v>
      </c>
      <c r="F141" s="222">
        <v>0</v>
      </c>
    </row>
    <row r="142" spans="1:6" ht="96" x14ac:dyDescent="0.3">
      <c r="A142" s="49" t="s">
        <v>649</v>
      </c>
      <c r="B142" s="40" t="s">
        <v>647</v>
      </c>
      <c r="C142" s="119"/>
      <c r="D142" s="132">
        <f>D143</f>
        <v>1489468</v>
      </c>
      <c r="E142" s="132">
        <f t="shared" ref="E142:F142" si="24">E143</f>
        <v>0</v>
      </c>
      <c r="F142" s="132">
        <f t="shared" si="24"/>
        <v>0</v>
      </c>
    </row>
    <row r="143" spans="1:6" ht="24" x14ac:dyDescent="0.3">
      <c r="A143" s="49" t="s">
        <v>171</v>
      </c>
      <c r="B143" s="40" t="s">
        <v>647</v>
      </c>
      <c r="C143" s="119">
        <v>200</v>
      </c>
      <c r="D143" s="132">
        <v>1489468</v>
      </c>
      <c r="E143" s="222">
        <v>0</v>
      </c>
      <c r="F143" s="222">
        <v>0</v>
      </c>
    </row>
    <row r="144" spans="1:6" ht="51.75" customHeight="1" x14ac:dyDescent="0.3">
      <c r="A144" s="49" t="s">
        <v>409</v>
      </c>
      <c r="B144" s="39" t="s">
        <v>568</v>
      </c>
      <c r="C144" s="120"/>
      <c r="D144" s="133">
        <f>D145</f>
        <v>7366141</v>
      </c>
      <c r="E144" s="133">
        <f>E145</f>
        <v>6698322</v>
      </c>
      <c r="F144" s="133">
        <f>F145</f>
        <v>7238710</v>
      </c>
    </row>
    <row r="145" spans="1:6" ht="24" x14ac:dyDescent="0.3">
      <c r="A145" s="49" t="s">
        <v>171</v>
      </c>
      <c r="B145" s="39" t="s">
        <v>569</v>
      </c>
      <c r="C145" s="120">
        <v>200</v>
      </c>
      <c r="D145" s="133">
        <v>7366141</v>
      </c>
      <c r="E145" s="130">
        <v>6698322</v>
      </c>
      <c r="F145" s="130">
        <v>7238710</v>
      </c>
    </row>
    <row r="146" spans="1:6" x14ac:dyDescent="0.3">
      <c r="A146" s="49" t="s">
        <v>817</v>
      </c>
      <c r="B146" s="39" t="s">
        <v>818</v>
      </c>
      <c r="C146" s="120"/>
      <c r="D146" s="133">
        <f>D147</f>
        <v>0</v>
      </c>
      <c r="E146" s="133">
        <f t="shared" ref="E146:F146" si="25">E147</f>
        <v>169119643</v>
      </c>
      <c r="F146" s="133">
        <f t="shared" si="25"/>
        <v>92526688</v>
      </c>
    </row>
    <row r="147" spans="1:6" ht="24" x14ac:dyDescent="0.3">
      <c r="A147" s="49" t="s">
        <v>801</v>
      </c>
      <c r="B147" s="39" t="s">
        <v>810</v>
      </c>
      <c r="C147" s="120"/>
      <c r="D147" s="133">
        <f>D148</f>
        <v>0</v>
      </c>
      <c r="E147" s="133">
        <f t="shared" ref="E147:F147" si="26">E148</f>
        <v>169119643</v>
      </c>
      <c r="F147" s="133">
        <f t="shared" si="26"/>
        <v>92526688</v>
      </c>
    </row>
    <row r="148" spans="1:6" ht="24" x14ac:dyDescent="0.3">
      <c r="A148" s="49" t="s">
        <v>171</v>
      </c>
      <c r="B148" s="39" t="s">
        <v>810</v>
      </c>
      <c r="C148" s="120">
        <v>200</v>
      </c>
      <c r="D148" s="133">
        <v>0</v>
      </c>
      <c r="E148" s="130">
        <v>169119643</v>
      </c>
      <c r="F148" s="130">
        <v>92526688</v>
      </c>
    </row>
    <row r="149" spans="1:6" x14ac:dyDescent="0.3">
      <c r="A149" s="49" t="s">
        <v>811</v>
      </c>
      <c r="B149" s="136" t="s">
        <v>812</v>
      </c>
      <c r="C149" s="120"/>
      <c r="D149" s="130">
        <f>D152+D154+D150</f>
        <v>30651211</v>
      </c>
      <c r="E149" s="130">
        <f t="shared" ref="E149:F149" si="27">E152+E154+E150</f>
        <v>30712045</v>
      </c>
      <c r="F149" s="130">
        <f t="shared" si="27"/>
        <v>30756030</v>
      </c>
    </row>
    <row r="150" spans="1:6" ht="72" x14ac:dyDescent="0.3">
      <c r="A150" s="91" t="s">
        <v>848</v>
      </c>
      <c r="B150" s="217" t="s">
        <v>847</v>
      </c>
      <c r="C150" s="61"/>
      <c r="D150" s="216">
        <f>D151</f>
        <v>1093680</v>
      </c>
      <c r="E150" s="216">
        <f t="shared" ref="E150:F150" si="28">E151</f>
        <v>1093680</v>
      </c>
      <c r="F150" s="216">
        <f t="shared" si="28"/>
        <v>1093680</v>
      </c>
    </row>
    <row r="151" spans="1:6" ht="60" x14ac:dyDescent="0.3">
      <c r="A151" s="49" t="s">
        <v>160</v>
      </c>
      <c r="B151" s="217" t="s">
        <v>847</v>
      </c>
      <c r="C151" s="61">
        <v>100</v>
      </c>
      <c r="D151" s="216">
        <v>1093680</v>
      </c>
      <c r="E151" s="216">
        <v>1093680</v>
      </c>
      <c r="F151" s="216">
        <v>1093680</v>
      </c>
    </row>
    <row r="152" spans="1:6" ht="60" x14ac:dyDescent="0.3">
      <c r="A152" s="49" t="s">
        <v>411</v>
      </c>
      <c r="B152" s="136" t="s">
        <v>813</v>
      </c>
      <c r="C152" s="120"/>
      <c r="D152" s="130">
        <f t="shared" ref="D152:F152" si="29">D153</f>
        <v>2371771</v>
      </c>
      <c r="E152" s="130">
        <f t="shared" si="29"/>
        <v>2432605</v>
      </c>
      <c r="F152" s="130">
        <f t="shared" si="29"/>
        <v>2476590</v>
      </c>
    </row>
    <row r="153" spans="1:6" ht="60" x14ac:dyDescent="0.3">
      <c r="A153" s="49" t="s">
        <v>160</v>
      </c>
      <c r="B153" s="136" t="s">
        <v>813</v>
      </c>
      <c r="C153" s="120">
        <v>100</v>
      </c>
      <c r="D153" s="130">
        <v>2371771</v>
      </c>
      <c r="E153" s="222">
        <v>2432605</v>
      </c>
      <c r="F153" s="222">
        <v>2476590</v>
      </c>
    </row>
    <row r="154" spans="1:6" ht="96" x14ac:dyDescent="0.3">
      <c r="A154" s="49" t="s">
        <v>814</v>
      </c>
      <c r="B154" s="40" t="s">
        <v>816</v>
      </c>
      <c r="C154" s="119"/>
      <c r="D154" s="133">
        <f>D155</f>
        <v>27185760</v>
      </c>
      <c r="E154" s="133">
        <f t="shared" ref="E154:F154" si="30">E155</f>
        <v>27185760</v>
      </c>
      <c r="F154" s="133">
        <f t="shared" si="30"/>
        <v>27185760</v>
      </c>
    </row>
    <row r="155" spans="1:6" ht="60" x14ac:dyDescent="0.3">
      <c r="A155" s="49" t="s">
        <v>160</v>
      </c>
      <c r="B155" s="40" t="s">
        <v>816</v>
      </c>
      <c r="C155" s="119">
        <v>100</v>
      </c>
      <c r="D155" s="133">
        <v>27185760</v>
      </c>
      <c r="E155" s="130">
        <v>27185760</v>
      </c>
      <c r="F155" s="130">
        <v>27185760</v>
      </c>
    </row>
    <row r="156" spans="1:6" ht="24" x14ac:dyDescent="0.3">
      <c r="A156" s="49" t="s">
        <v>570</v>
      </c>
      <c r="B156" s="40" t="s">
        <v>571</v>
      </c>
      <c r="C156" s="119"/>
      <c r="D156" s="130">
        <f>D157+D164</f>
        <v>15614341</v>
      </c>
      <c r="E156" s="130">
        <f t="shared" ref="E156:F156" si="31">E157+E164</f>
        <v>11812182</v>
      </c>
      <c r="F156" s="130">
        <f t="shared" si="31"/>
        <v>11812182</v>
      </c>
    </row>
    <row r="157" spans="1:6" ht="24" x14ac:dyDescent="0.3">
      <c r="A157" s="49" t="s">
        <v>420</v>
      </c>
      <c r="B157" s="40" t="s">
        <v>421</v>
      </c>
      <c r="C157" s="119"/>
      <c r="D157" s="130">
        <f>D158+D162+D160</f>
        <v>8452841</v>
      </c>
      <c r="E157" s="130">
        <f t="shared" ref="E157:F157" si="32">E158+E162+E160</f>
        <v>6755182</v>
      </c>
      <c r="F157" s="130">
        <f t="shared" si="32"/>
        <v>6755182</v>
      </c>
    </row>
    <row r="158" spans="1:6" ht="60" x14ac:dyDescent="0.3">
      <c r="A158" s="49" t="s">
        <v>381</v>
      </c>
      <c r="B158" s="40" t="s">
        <v>422</v>
      </c>
      <c r="C158" s="119"/>
      <c r="D158" s="132">
        <f>D159</f>
        <v>313341</v>
      </c>
      <c r="E158" s="132">
        <f>E159</f>
        <v>177182</v>
      </c>
      <c r="F158" s="132">
        <f>F159</f>
        <v>177182</v>
      </c>
    </row>
    <row r="159" spans="1:6" ht="36" x14ac:dyDescent="0.3">
      <c r="A159" s="49" t="s">
        <v>423</v>
      </c>
      <c r="B159" s="40" t="s">
        <v>422</v>
      </c>
      <c r="C159" s="119">
        <v>600</v>
      </c>
      <c r="D159" s="132">
        <v>313341</v>
      </c>
      <c r="E159" s="132">
        <v>177182</v>
      </c>
      <c r="F159" s="132">
        <v>177182</v>
      </c>
    </row>
    <row r="160" spans="1:6" ht="96" x14ac:dyDescent="0.3">
      <c r="A160" s="49" t="s">
        <v>391</v>
      </c>
      <c r="B160" s="40" t="s">
        <v>693</v>
      </c>
      <c r="C160" s="119"/>
      <c r="D160" s="132">
        <f>D161</f>
        <v>4578000</v>
      </c>
      <c r="E160" s="132">
        <f t="shared" ref="E160:F160" si="33">E161</f>
        <v>4578000</v>
      </c>
      <c r="F160" s="132">
        <f t="shared" si="33"/>
        <v>4578000</v>
      </c>
    </row>
    <row r="161" spans="1:6" ht="60" x14ac:dyDescent="0.3">
      <c r="A161" s="49" t="s">
        <v>160</v>
      </c>
      <c r="B161" s="40" t="s">
        <v>693</v>
      </c>
      <c r="C161" s="119">
        <v>100</v>
      </c>
      <c r="D161" s="132">
        <v>4578000</v>
      </c>
      <c r="E161" s="132">
        <v>4578000</v>
      </c>
      <c r="F161" s="132">
        <v>4578000</v>
      </c>
    </row>
    <row r="162" spans="1:6" ht="24" x14ac:dyDescent="0.3">
      <c r="A162" s="49" t="s">
        <v>560</v>
      </c>
      <c r="B162" s="40" t="s">
        <v>424</v>
      </c>
      <c r="C162" s="119"/>
      <c r="D162" s="132">
        <f>D163</f>
        <v>3561500</v>
      </c>
      <c r="E162" s="132">
        <f t="shared" ref="E162:F162" si="34">E163</f>
        <v>2000000</v>
      </c>
      <c r="F162" s="132">
        <f t="shared" si="34"/>
        <v>2000000</v>
      </c>
    </row>
    <row r="163" spans="1:6" ht="36" x14ac:dyDescent="0.3">
      <c r="A163" s="49" t="s">
        <v>423</v>
      </c>
      <c r="B163" s="40" t="s">
        <v>424</v>
      </c>
      <c r="C163" s="120">
        <v>600</v>
      </c>
      <c r="D163" s="130">
        <v>3561500</v>
      </c>
      <c r="E163" s="130">
        <v>2000000</v>
      </c>
      <c r="F163" s="130">
        <v>2000000</v>
      </c>
    </row>
    <row r="164" spans="1:6" ht="48" x14ac:dyDescent="0.3">
      <c r="A164" s="49" t="s">
        <v>425</v>
      </c>
      <c r="B164" s="41" t="s">
        <v>426</v>
      </c>
      <c r="C164" s="120"/>
      <c r="D164" s="133">
        <f t="shared" ref="D164:F164" si="35">D165</f>
        <v>7161500</v>
      </c>
      <c r="E164" s="133">
        <f t="shared" si="35"/>
        <v>5057000</v>
      </c>
      <c r="F164" s="133">
        <f t="shared" si="35"/>
        <v>5057000</v>
      </c>
    </row>
    <row r="165" spans="1:6" ht="36" x14ac:dyDescent="0.3">
      <c r="A165" s="49" t="s">
        <v>427</v>
      </c>
      <c r="B165" s="40" t="s">
        <v>428</v>
      </c>
      <c r="C165" s="120"/>
      <c r="D165" s="133">
        <f>D166+D167</f>
        <v>7161500</v>
      </c>
      <c r="E165" s="133">
        <f t="shared" ref="E165:F165" si="36">E166+E167</f>
        <v>5057000</v>
      </c>
      <c r="F165" s="133">
        <f t="shared" si="36"/>
        <v>5057000</v>
      </c>
    </row>
    <row r="166" spans="1:6" ht="36" x14ac:dyDescent="0.3">
      <c r="A166" s="49" t="s">
        <v>423</v>
      </c>
      <c r="B166" s="40" t="s">
        <v>428</v>
      </c>
      <c r="C166" s="120">
        <v>600</v>
      </c>
      <c r="D166" s="130">
        <v>7104500</v>
      </c>
      <c r="E166" s="222">
        <v>5000000</v>
      </c>
      <c r="F166" s="222">
        <v>5000000</v>
      </c>
    </row>
    <row r="167" spans="1:6" x14ac:dyDescent="0.3">
      <c r="A167" s="49" t="s">
        <v>215</v>
      </c>
      <c r="B167" s="40" t="s">
        <v>428</v>
      </c>
      <c r="C167" s="120">
        <v>800</v>
      </c>
      <c r="D167" s="130">
        <v>57000</v>
      </c>
      <c r="E167" s="222">
        <v>57000</v>
      </c>
      <c r="F167" s="222">
        <v>57000</v>
      </c>
    </row>
    <row r="168" spans="1:6" ht="43.5" customHeight="1" x14ac:dyDescent="0.3">
      <c r="A168" s="45" t="s">
        <v>259</v>
      </c>
      <c r="B168" s="42" t="s">
        <v>260</v>
      </c>
      <c r="C168" s="118"/>
      <c r="D168" s="129">
        <f>D169</f>
        <v>674000</v>
      </c>
      <c r="E168" s="129">
        <f t="shared" ref="E168:F168" si="37">E169</f>
        <v>350000</v>
      </c>
      <c r="F168" s="129">
        <f t="shared" si="37"/>
        <v>350000</v>
      </c>
    </row>
    <row r="169" spans="1:6" ht="72" x14ac:dyDescent="0.3">
      <c r="A169" s="49" t="s">
        <v>261</v>
      </c>
      <c r="B169" s="40" t="s">
        <v>262</v>
      </c>
      <c r="C169" s="119"/>
      <c r="D169" s="130">
        <f>D170</f>
        <v>674000</v>
      </c>
      <c r="E169" s="130">
        <f t="shared" ref="E169:F170" si="38">E170</f>
        <v>350000</v>
      </c>
      <c r="F169" s="130">
        <f t="shared" si="38"/>
        <v>350000</v>
      </c>
    </row>
    <row r="170" spans="1:6" ht="36" x14ac:dyDescent="0.3">
      <c r="A170" s="49" t="s">
        <v>263</v>
      </c>
      <c r="B170" s="40" t="s">
        <v>264</v>
      </c>
      <c r="C170" s="119"/>
      <c r="D170" s="130">
        <f>D171</f>
        <v>674000</v>
      </c>
      <c r="E170" s="130">
        <f t="shared" si="38"/>
        <v>350000</v>
      </c>
      <c r="F170" s="130">
        <f t="shared" si="38"/>
        <v>350000</v>
      </c>
    </row>
    <row r="171" spans="1:6" x14ac:dyDescent="0.3">
      <c r="A171" s="49" t="s">
        <v>265</v>
      </c>
      <c r="B171" s="40" t="s">
        <v>266</v>
      </c>
      <c r="C171" s="119"/>
      <c r="D171" s="130">
        <f>D172+D173</f>
        <v>674000</v>
      </c>
      <c r="E171" s="130">
        <f t="shared" ref="E171:F171" si="39">E172+E173</f>
        <v>350000</v>
      </c>
      <c r="F171" s="130">
        <f t="shared" si="39"/>
        <v>350000</v>
      </c>
    </row>
    <row r="172" spans="1:6" ht="24" x14ac:dyDescent="0.3">
      <c r="A172" s="49" t="s">
        <v>171</v>
      </c>
      <c r="B172" s="40" t="s">
        <v>266</v>
      </c>
      <c r="C172" s="119">
        <v>200</v>
      </c>
      <c r="D172" s="132">
        <v>600000</v>
      </c>
      <c r="E172" s="130">
        <v>300000</v>
      </c>
      <c r="F172" s="130">
        <v>300000</v>
      </c>
    </row>
    <row r="173" spans="1:6" ht="14.25" customHeight="1" x14ac:dyDescent="0.3">
      <c r="A173" s="49" t="s">
        <v>215</v>
      </c>
      <c r="B173" s="40" t="s">
        <v>266</v>
      </c>
      <c r="C173" s="119">
        <v>800</v>
      </c>
      <c r="D173" s="133">
        <v>74000</v>
      </c>
      <c r="E173" s="130">
        <v>50000</v>
      </c>
      <c r="F173" s="130">
        <v>50000</v>
      </c>
    </row>
    <row r="174" spans="1:6" ht="14.25" customHeight="1" x14ac:dyDescent="0.3">
      <c r="A174" s="45" t="s">
        <v>833</v>
      </c>
      <c r="B174" s="48" t="s">
        <v>834</v>
      </c>
      <c r="C174" s="44"/>
      <c r="D174" s="219">
        <f>D175</f>
        <v>200000</v>
      </c>
      <c r="E174" s="219">
        <f t="shared" ref="E174:F177" si="40">E175</f>
        <v>0</v>
      </c>
      <c r="F174" s="219">
        <f t="shared" si="40"/>
        <v>0</v>
      </c>
    </row>
    <row r="175" spans="1:6" ht="14.25" customHeight="1" x14ac:dyDescent="0.3">
      <c r="A175" s="49" t="s">
        <v>835</v>
      </c>
      <c r="B175" s="61" t="s">
        <v>836</v>
      </c>
      <c r="C175" s="61"/>
      <c r="D175" s="218">
        <f>D176</f>
        <v>200000</v>
      </c>
      <c r="E175" s="218">
        <f t="shared" si="40"/>
        <v>0</v>
      </c>
      <c r="F175" s="218">
        <f t="shared" si="40"/>
        <v>0</v>
      </c>
    </row>
    <row r="176" spans="1:6" ht="14.25" customHeight="1" x14ac:dyDescent="0.3">
      <c r="A176" s="49" t="s">
        <v>837</v>
      </c>
      <c r="B176" s="50" t="s">
        <v>838</v>
      </c>
      <c r="C176" s="61"/>
      <c r="D176" s="218">
        <f>D177</f>
        <v>200000</v>
      </c>
      <c r="E176" s="218">
        <f t="shared" si="40"/>
        <v>0</v>
      </c>
      <c r="F176" s="218">
        <f t="shared" si="40"/>
        <v>0</v>
      </c>
    </row>
    <row r="177" spans="1:6" ht="14.25" customHeight="1" x14ac:dyDescent="0.3">
      <c r="A177" s="49" t="s">
        <v>363</v>
      </c>
      <c r="B177" s="50" t="s">
        <v>546</v>
      </c>
      <c r="C177" s="61"/>
      <c r="D177" s="218">
        <f>D178</f>
        <v>200000</v>
      </c>
      <c r="E177" s="218">
        <f t="shared" si="40"/>
        <v>0</v>
      </c>
      <c r="F177" s="218">
        <f t="shared" si="40"/>
        <v>0</v>
      </c>
    </row>
    <row r="178" spans="1:6" ht="14.25" customHeight="1" x14ac:dyDescent="0.3">
      <c r="A178" s="49" t="s">
        <v>329</v>
      </c>
      <c r="B178" s="50" t="s">
        <v>546</v>
      </c>
      <c r="C178" s="61">
        <v>400</v>
      </c>
      <c r="D178" s="218">
        <v>200000</v>
      </c>
      <c r="E178" s="218">
        <v>0</v>
      </c>
      <c r="F178" s="218">
        <v>0</v>
      </c>
    </row>
    <row r="179" spans="1:6" ht="34.200000000000003" x14ac:dyDescent="0.3">
      <c r="A179" s="45" t="s">
        <v>267</v>
      </c>
      <c r="B179" s="38" t="s">
        <v>268</v>
      </c>
      <c r="C179" s="121"/>
      <c r="D179" s="138">
        <f t="shared" ref="D179:F182" si="41">D180</f>
        <v>484800.58</v>
      </c>
      <c r="E179" s="138">
        <f t="shared" si="41"/>
        <v>163000</v>
      </c>
      <c r="F179" s="138">
        <f t="shared" si="41"/>
        <v>163000</v>
      </c>
    </row>
    <row r="180" spans="1:6" ht="48" x14ac:dyDescent="0.3">
      <c r="A180" s="49" t="s">
        <v>269</v>
      </c>
      <c r="B180" s="39" t="s">
        <v>270</v>
      </c>
      <c r="C180" s="120"/>
      <c r="D180" s="133">
        <f>D181</f>
        <v>484800.58</v>
      </c>
      <c r="E180" s="133">
        <f t="shared" si="41"/>
        <v>163000</v>
      </c>
      <c r="F180" s="133">
        <f t="shared" si="41"/>
        <v>163000</v>
      </c>
    </row>
    <row r="181" spans="1:6" ht="36" x14ac:dyDescent="0.3">
      <c r="A181" s="49" t="s">
        <v>271</v>
      </c>
      <c r="B181" s="39" t="s">
        <v>272</v>
      </c>
      <c r="C181" s="120"/>
      <c r="D181" s="133">
        <f>D182</f>
        <v>484800.58</v>
      </c>
      <c r="E181" s="133">
        <f t="shared" ref="E181:F181" si="42">E182</f>
        <v>163000</v>
      </c>
      <c r="F181" s="133">
        <f t="shared" si="42"/>
        <v>163000</v>
      </c>
    </row>
    <row r="182" spans="1:6" ht="24" x14ac:dyDescent="0.3">
      <c r="A182" s="49" t="s">
        <v>273</v>
      </c>
      <c r="B182" s="39" t="s">
        <v>274</v>
      </c>
      <c r="C182" s="120"/>
      <c r="D182" s="133">
        <f t="shared" si="41"/>
        <v>484800.58</v>
      </c>
      <c r="E182" s="133">
        <f t="shared" si="41"/>
        <v>163000</v>
      </c>
      <c r="F182" s="133">
        <f t="shared" si="41"/>
        <v>163000</v>
      </c>
    </row>
    <row r="183" spans="1:6" ht="24" x14ac:dyDescent="0.3">
      <c r="A183" s="49" t="s">
        <v>171</v>
      </c>
      <c r="B183" s="39" t="s">
        <v>274</v>
      </c>
      <c r="C183" s="120">
        <v>200</v>
      </c>
      <c r="D183" s="133">
        <v>484800.58</v>
      </c>
      <c r="E183" s="130">
        <v>163000</v>
      </c>
      <c r="F183" s="130">
        <v>163000</v>
      </c>
    </row>
    <row r="184" spans="1:6" ht="0.75" hidden="1" customHeight="1" x14ac:dyDescent="0.3">
      <c r="A184" s="49"/>
      <c r="B184" s="39"/>
      <c r="C184" s="120"/>
      <c r="D184" s="133"/>
      <c r="E184" s="130"/>
      <c r="F184" s="130"/>
    </row>
    <row r="185" spans="1:6" ht="45.6" x14ac:dyDescent="0.3">
      <c r="A185" s="114" t="s">
        <v>713</v>
      </c>
      <c r="B185" s="42" t="s">
        <v>572</v>
      </c>
      <c r="C185" s="121"/>
      <c r="D185" s="131">
        <f>D186</f>
        <v>6506203.04</v>
      </c>
      <c r="E185" s="131">
        <f t="shared" ref="E185:F185" si="43">E186</f>
        <v>500000</v>
      </c>
      <c r="F185" s="131">
        <f t="shared" si="43"/>
        <v>500000</v>
      </c>
    </row>
    <row r="186" spans="1:6" ht="72" x14ac:dyDescent="0.3">
      <c r="A186" s="49" t="s">
        <v>714</v>
      </c>
      <c r="B186" s="40" t="s">
        <v>362</v>
      </c>
      <c r="C186" s="120"/>
      <c r="D186" s="132">
        <f>D187+D194</f>
        <v>6506203.04</v>
      </c>
      <c r="E186" s="132">
        <f t="shared" ref="E186:F186" si="44">E194</f>
        <v>500000</v>
      </c>
      <c r="F186" s="132">
        <f t="shared" si="44"/>
        <v>500000</v>
      </c>
    </row>
    <row r="187" spans="1:6" ht="36" x14ac:dyDescent="0.3">
      <c r="A187" s="49" t="s">
        <v>809</v>
      </c>
      <c r="B187" s="40" t="s">
        <v>805</v>
      </c>
      <c r="C187" s="120"/>
      <c r="D187" s="132">
        <f>D190+D192+D188</f>
        <v>2921191.67</v>
      </c>
      <c r="E187" s="132">
        <f t="shared" ref="E187:F187" si="45">E190+E192</f>
        <v>0</v>
      </c>
      <c r="F187" s="132">
        <f t="shared" si="45"/>
        <v>0</v>
      </c>
    </row>
    <row r="188" spans="1:6" ht="48" x14ac:dyDescent="0.3">
      <c r="A188" s="49" t="s">
        <v>831</v>
      </c>
      <c r="B188" s="56" t="s">
        <v>832</v>
      </c>
      <c r="C188" s="61"/>
      <c r="D188" s="218">
        <f>D189</f>
        <v>2462203.04</v>
      </c>
      <c r="E188" s="218">
        <f t="shared" ref="E188:F188" si="46">E189</f>
        <v>0</v>
      </c>
      <c r="F188" s="218">
        <f t="shared" si="46"/>
        <v>0</v>
      </c>
    </row>
    <row r="189" spans="1:6" ht="24" x14ac:dyDescent="0.3">
      <c r="A189" s="49" t="s">
        <v>329</v>
      </c>
      <c r="B189" s="56" t="s">
        <v>832</v>
      </c>
      <c r="C189" s="61">
        <v>400</v>
      </c>
      <c r="D189" s="218">
        <v>2462203.04</v>
      </c>
      <c r="E189" s="218">
        <v>0</v>
      </c>
      <c r="F189" s="218">
        <v>0</v>
      </c>
    </row>
    <row r="190" spans="1:6" ht="48" x14ac:dyDescent="0.3">
      <c r="A190" s="49" t="s">
        <v>808</v>
      </c>
      <c r="B190" s="40" t="s">
        <v>806</v>
      </c>
      <c r="C190" s="120"/>
      <c r="D190" s="132">
        <f>D191</f>
        <v>94238.66</v>
      </c>
      <c r="E190" s="132">
        <f t="shared" ref="E190:F190" si="47">E191</f>
        <v>0</v>
      </c>
      <c r="F190" s="132">
        <f t="shared" si="47"/>
        <v>0</v>
      </c>
    </row>
    <row r="191" spans="1:6" ht="24" x14ac:dyDescent="0.3">
      <c r="A191" s="49" t="s">
        <v>329</v>
      </c>
      <c r="B191" s="40" t="s">
        <v>806</v>
      </c>
      <c r="C191" s="120">
        <v>400</v>
      </c>
      <c r="D191" s="132">
        <v>94238.66</v>
      </c>
      <c r="E191" s="132">
        <v>0</v>
      </c>
      <c r="F191" s="132">
        <v>0</v>
      </c>
    </row>
    <row r="192" spans="1:6" ht="36" x14ac:dyDescent="0.3">
      <c r="A192" s="49" t="s">
        <v>363</v>
      </c>
      <c r="B192" s="40" t="s">
        <v>807</v>
      </c>
      <c r="C192" s="120"/>
      <c r="D192" s="132">
        <f>D193</f>
        <v>364749.97</v>
      </c>
      <c r="E192" s="132">
        <f t="shared" ref="E192:F192" si="48">E193</f>
        <v>0</v>
      </c>
      <c r="F192" s="132">
        <f t="shared" si="48"/>
        <v>0</v>
      </c>
    </row>
    <row r="193" spans="1:6" ht="24" x14ac:dyDescent="0.3">
      <c r="A193" s="49" t="s">
        <v>329</v>
      </c>
      <c r="B193" s="40" t="s">
        <v>807</v>
      </c>
      <c r="C193" s="120">
        <v>400</v>
      </c>
      <c r="D193" s="132">
        <v>364749.97</v>
      </c>
      <c r="E193" s="132">
        <v>0</v>
      </c>
      <c r="F193" s="132">
        <v>0</v>
      </c>
    </row>
    <row r="194" spans="1:6" ht="24" x14ac:dyDescent="0.3">
      <c r="A194" s="49" t="s">
        <v>364</v>
      </c>
      <c r="B194" s="39" t="s">
        <v>365</v>
      </c>
      <c r="C194" s="120"/>
      <c r="D194" s="132">
        <f>D195</f>
        <v>3585011.37</v>
      </c>
      <c r="E194" s="132">
        <f t="shared" ref="E194:F194" si="49">E195</f>
        <v>500000</v>
      </c>
      <c r="F194" s="132">
        <f t="shared" si="49"/>
        <v>500000</v>
      </c>
    </row>
    <row r="195" spans="1:6" x14ac:dyDescent="0.3">
      <c r="A195" s="49" t="s">
        <v>366</v>
      </c>
      <c r="B195" s="39" t="s">
        <v>367</v>
      </c>
      <c r="C195" s="120"/>
      <c r="D195" s="132">
        <f>D196+D197</f>
        <v>3585011.37</v>
      </c>
      <c r="E195" s="132">
        <f t="shared" ref="E195:F195" si="50">E196+E197</f>
        <v>500000</v>
      </c>
      <c r="F195" s="132">
        <f t="shared" si="50"/>
        <v>500000</v>
      </c>
    </row>
    <row r="196" spans="1:6" ht="24" x14ac:dyDescent="0.3">
      <c r="A196" s="49" t="s">
        <v>171</v>
      </c>
      <c r="B196" s="39" t="s">
        <v>367</v>
      </c>
      <c r="C196" s="120">
        <v>200</v>
      </c>
      <c r="D196" s="36">
        <v>1585011.37</v>
      </c>
      <c r="E196" s="130">
        <v>500000</v>
      </c>
      <c r="F196" s="130">
        <v>500000</v>
      </c>
    </row>
    <row r="197" spans="1:6" x14ac:dyDescent="0.3">
      <c r="A197" s="49" t="s">
        <v>215</v>
      </c>
      <c r="B197" s="61" t="s">
        <v>367</v>
      </c>
      <c r="C197" s="61">
        <v>800</v>
      </c>
      <c r="D197" s="218">
        <v>2000000</v>
      </c>
      <c r="E197" s="218">
        <v>0</v>
      </c>
      <c r="F197" s="218">
        <v>0</v>
      </c>
    </row>
    <row r="198" spans="1:6" ht="68.25" customHeight="1" x14ac:dyDescent="0.3">
      <c r="A198" s="45" t="s">
        <v>733</v>
      </c>
      <c r="B198" s="38" t="s">
        <v>430</v>
      </c>
      <c r="C198" s="122"/>
      <c r="D198" s="131">
        <f>D203+D216+D199</f>
        <v>18036592</v>
      </c>
      <c r="E198" s="131">
        <f t="shared" ref="E198:F198" si="51">E203+E216+E199</f>
        <v>13559751</v>
      </c>
      <c r="F198" s="131">
        <f t="shared" si="51"/>
        <v>15159751</v>
      </c>
    </row>
    <row r="199" spans="1:6" ht="72" x14ac:dyDescent="0.3">
      <c r="A199" s="52" t="s">
        <v>766</v>
      </c>
      <c r="B199" s="61" t="s">
        <v>669</v>
      </c>
      <c r="C199" s="49"/>
      <c r="D199" s="132">
        <f>D200</f>
        <v>100000</v>
      </c>
      <c r="E199" s="132">
        <f t="shared" ref="E199:F199" si="52">E200</f>
        <v>50000</v>
      </c>
      <c r="F199" s="132">
        <f t="shared" si="52"/>
        <v>50000</v>
      </c>
    </row>
    <row r="200" spans="1:6" ht="72" x14ac:dyDescent="0.3">
      <c r="A200" s="52" t="s">
        <v>432</v>
      </c>
      <c r="B200" s="61" t="s">
        <v>670</v>
      </c>
      <c r="C200" s="49"/>
      <c r="D200" s="132">
        <f>D201</f>
        <v>100000</v>
      </c>
      <c r="E200" s="132">
        <f t="shared" ref="E200:F200" si="53">E201</f>
        <v>50000</v>
      </c>
      <c r="F200" s="132">
        <f t="shared" si="53"/>
        <v>50000</v>
      </c>
    </row>
    <row r="201" spans="1:6" ht="24" x14ac:dyDescent="0.3">
      <c r="A201" s="49" t="s">
        <v>433</v>
      </c>
      <c r="B201" s="61" t="s">
        <v>671</v>
      </c>
      <c r="C201" s="49"/>
      <c r="D201" s="132">
        <f>D202</f>
        <v>100000</v>
      </c>
      <c r="E201" s="132">
        <f t="shared" ref="E201:F201" si="54">E202</f>
        <v>50000</v>
      </c>
      <c r="F201" s="132">
        <f t="shared" si="54"/>
        <v>50000</v>
      </c>
    </row>
    <row r="202" spans="1:6" ht="24" x14ac:dyDescent="0.3">
      <c r="A202" s="49" t="s">
        <v>171</v>
      </c>
      <c r="B202" s="61" t="s">
        <v>672</v>
      </c>
      <c r="C202" s="49">
        <v>200</v>
      </c>
      <c r="D202" s="132">
        <v>100000</v>
      </c>
      <c r="E202" s="132">
        <v>50000</v>
      </c>
      <c r="F202" s="132">
        <v>50000</v>
      </c>
    </row>
    <row r="203" spans="1:6" ht="75.75" customHeight="1" x14ac:dyDescent="0.3">
      <c r="A203" s="52" t="s">
        <v>439</v>
      </c>
      <c r="B203" s="39" t="s">
        <v>431</v>
      </c>
      <c r="C203" s="120"/>
      <c r="D203" s="132">
        <f t="shared" ref="D203:F203" si="55">D204</f>
        <v>3671592</v>
      </c>
      <c r="E203" s="132">
        <f t="shared" si="55"/>
        <v>2778751</v>
      </c>
      <c r="F203" s="132">
        <f t="shared" si="55"/>
        <v>2778751</v>
      </c>
    </row>
    <row r="204" spans="1:6" ht="36" x14ac:dyDescent="0.3">
      <c r="A204" s="49" t="s">
        <v>440</v>
      </c>
      <c r="B204" s="39" t="s">
        <v>673</v>
      </c>
      <c r="C204" s="120"/>
      <c r="D204" s="132">
        <f>D205+D210+D213</f>
        <v>3671592</v>
      </c>
      <c r="E204" s="132">
        <f t="shared" ref="E204:F204" si="56">E205+E210+E213</f>
        <v>2778751</v>
      </c>
      <c r="F204" s="132">
        <f t="shared" si="56"/>
        <v>2778751</v>
      </c>
    </row>
    <row r="205" spans="1:6" ht="24" x14ac:dyDescent="0.3">
      <c r="A205" s="49" t="s">
        <v>720</v>
      </c>
      <c r="B205" s="39" t="s">
        <v>674</v>
      </c>
      <c r="C205" s="120"/>
      <c r="D205" s="132">
        <f>D206+D208+D209</f>
        <v>1825000</v>
      </c>
      <c r="E205" s="132">
        <f t="shared" ref="E205:F205" si="57">E206+E208+E209</f>
        <v>1560000</v>
      </c>
      <c r="F205" s="132">
        <f t="shared" si="57"/>
        <v>1560000</v>
      </c>
    </row>
    <row r="206" spans="1:6" ht="22.5" customHeight="1" x14ac:dyDescent="0.3">
      <c r="A206" s="49" t="s">
        <v>160</v>
      </c>
      <c r="B206" s="39" t="s">
        <v>674</v>
      </c>
      <c r="C206" s="120">
        <v>100</v>
      </c>
      <c r="D206" s="130">
        <v>1458000</v>
      </c>
      <c r="E206" s="130">
        <v>1458000</v>
      </c>
      <c r="F206" s="130">
        <v>1458000</v>
      </c>
    </row>
    <row r="207" spans="1:6" ht="0.75" hidden="1" customHeight="1" x14ac:dyDescent="0.3">
      <c r="A207" s="49" t="s">
        <v>215</v>
      </c>
      <c r="B207" s="39" t="s">
        <v>434</v>
      </c>
      <c r="C207" s="120">
        <v>800</v>
      </c>
      <c r="D207" s="130">
        <v>0</v>
      </c>
      <c r="E207" s="222">
        <v>0</v>
      </c>
      <c r="F207" s="222">
        <v>0</v>
      </c>
    </row>
    <row r="208" spans="1:6" ht="24.75" customHeight="1" x14ac:dyDescent="0.3">
      <c r="A208" s="49" t="s">
        <v>171</v>
      </c>
      <c r="B208" s="39" t="s">
        <v>674</v>
      </c>
      <c r="C208" s="120">
        <v>200</v>
      </c>
      <c r="D208" s="130">
        <v>365000</v>
      </c>
      <c r="E208" s="222">
        <v>100000</v>
      </c>
      <c r="F208" s="222">
        <v>100000</v>
      </c>
    </row>
    <row r="209" spans="1:6" ht="21.75" customHeight="1" x14ac:dyDescent="0.3">
      <c r="A209" s="49" t="s">
        <v>215</v>
      </c>
      <c r="B209" s="39" t="s">
        <v>674</v>
      </c>
      <c r="C209" s="120">
        <v>800</v>
      </c>
      <c r="D209" s="130">
        <v>2000</v>
      </c>
      <c r="E209" s="222">
        <v>2000</v>
      </c>
      <c r="F209" s="222">
        <v>2000</v>
      </c>
    </row>
    <row r="210" spans="1:6" ht="26.25" customHeight="1" x14ac:dyDescent="0.3">
      <c r="A210" s="49" t="s">
        <v>721</v>
      </c>
      <c r="B210" s="39" t="s">
        <v>675</v>
      </c>
      <c r="C210" s="120"/>
      <c r="D210" s="130">
        <f>D211+D212</f>
        <v>627841</v>
      </c>
      <c r="E210" s="130">
        <f t="shared" ref="E210:F210" si="58">E211+E212</f>
        <v>0</v>
      </c>
      <c r="F210" s="130">
        <f t="shared" si="58"/>
        <v>0</v>
      </c>
    </row>
    <row r="211" spans="1:6" ht="31.5" customHeight="1" x14ac:dyDescent="0.3">
      <c r="A211" s="49" t="s">
        <v>171</v>
      </c>
      <c r="B211" s="39" t="s">
        <v>675</v>
      </c>
      <c r="C211" s="120">
        <v>200</v>
      </c>
      <c r="D211" s="130">
        <v>304705</v>
      </c>
      <c r="E211" s="222">
        <v>0</v>
      </c>
      <c r="F211" s="222">
        <v>0</v>
      </c>
    </row>
    <row r="212" spans="1:6" ht="21.75" customHeight="1" x14ac:dyDescent="0.3">
      <c r="A212" s="49" t="s">
        <v>286</v>
      </c>
      <c r="B212" s="39" t="s">
        <v>675</v>
      </c>
      <c r="C212" s="120">
        <v>300</v>
      </c>
      <c r="D212" s="130">
        <v>323136</v>
      </c>
      <c r="E212" s="222">
        <v>0</v>
      </c>
      <c r="F212" s="222">
        <v>0</v>
      </c>
    </row>
    <row r="213" spans="1:6" ht="26.25" customHeight="1" x14ac:dyDescent="0.3">
      <c r="A213" s="49" t="s">
        <v>441</v>
      </c>
      <c r="B213" s="39" t="s">
        <v>676</v>
      </c>
      <c r="C213" s="120"/>
      <c r="D213" s="130">
        <f>D214+D215</f>
        <v>1218751</v>
      </c>
      <c r="E213" s="130">
        <f t="shared" ref="E213:F213" si="59">E214+E215</f>
        <v>1218751</v>
      </c>
      <c r="F213" s="130">
        <f t="shared" si="59"/>
        <v>1218751</v>
      </c>
    </row>
    <row r="214" spans="1:6" ht="31.5" customHeight="1" x14ac:dyDescent="0.3">
      <c r="A214" s="49" t="s">
        <v>171</v>
      </c>
      <c r="B214" s="39" t="s">
        <v>676</v>
      </c>
      <c r="C214" s="120">
        <v>200</v>
      </c>
      <c r="D214" s="130">
        <v>626335</v>
      </c>
      <c r="E214" s="222">
        <v>626335</v>
      </c>
      <c r="F214" s="222">
        <v>626335</v>
      </c>
    </row>
    <row r="215" spans="1:6" ht="21.75" customHeight="1" x14ac:dyDescent="0.3">
      <c r="A215" s="49" t="s">
        <v>286</v>
      </c>
      <c r="B215" s="39" t="s">
        <v>676</v>
      </c>
      <c r="C215" s="120">
        <v>300</v>
      </c>
      <c r="D215" s="130">
        <v>592416</v>
      </c>
      <c r="E215" s="222">
        <v>592416</v>
      </c>
      <c r="F215" s="222">
        <v>592416</v>
      </c>
    </row>
    <row r="216" spans="1:6" ht="84" x14ac:dyDescent="0.3">
      <c r="A216" s="52" t="s">
        <v>754</v>
      </c>
      <c r="B216" s="39" t="s">
        <v>502</v>
      </c>
      <c r="C216" s="120"/>
      <c r="D216" s="132">
        <f>D217+D223+D226</f>
        <v>14265000</v>
      </c>
      <c r="E216" s="132">
        <f t="shared" ref="E216:F216" si="60">E217+E223+E226</f>
        <v>10731000</v>
      </c>
      <c r="F216" s="132">
        <f t="shared" si="60"/>
        <v>12331000</v>
      </c>
    </row>
    <row r="217" spans="1:6" ht="36" x14ac:dyDescent="0.3">
      <c r="A217" s="52" t="s">
        <v>505</v>
      </c>
      <c r="B217" s="39" t="s">
        <v>506</v>
      </c>
      <c r="C217" s="120"/>
      <c r="D217" s="132">
        <f>D218</f>
        <v>200000</v>
      </c>
      <c r="E217" s="132">
        <f t="shared" ref="E217:F217" si="61">E218</f>
        <v>100000</v>
      </c>
      <c r="F217" s="132">
        <f t="shared" si="61"/>
        <v>100000</v>
      </c>
    </row>
    <row r="218" spans="1:6" ht="48" x14ac:dyDescent="0.3">
      <c r="A218" s="49" t="s">
        <v>507</v>
      </c>
      <c r="B218" s="39" t="s">
        <v>509</v>
      </c>
      <c r="C218" s="120"/>
      <c r="D218" s="132">
        <f>D219</f>
        <v>200000</v>
      </c>
      <c r="E218" s="132">
        <f t="shared" ref="E218:F218" si="62">E219</f>
        <v>100000</v>
      </c>
      <c r="F218" s="132">
        <f t="shared" si="62"/>
        <v>100000</v>
      </c>
    </row>
    <row r="219" spans="1:6" ht="24" x14ac:dyDescent="0.3">
      <c r="A219" s="49" t="s">
        <v>171</v>
      </c>
      <c r="B219" s="39" t="s">
        <v>509</v>
      </c>
      <c r="C219" s="120">
        <v>200</v>
      </c>
      <c r="D219" s="132">
        <v>200000</v>
      </c>
      <c r="E219" s="130">
        <v>100000</v>
      </c>
      <c r="F219" s="130">
        <v>100000</v>
      </c>
    </row>
    <row r="220" spans="1:6" hidden="1" x14ac:dyDescent="0.3">
      <c r="A220" s="49" t="s">
        <v>215</v>
      </c>
      <c r="B220" s="39" t="s">
        <v>509</v>
      </c>
      <c r="C220" s="120">
        <v>800</v>
      </c>
      <c r="D220" s="130"/>
      <c r="E220" s="222"/>
      <c r="F220" s="222"/>
    </row>
    <row r="221" spans="1:6" ht="36" hidden="1" x14ac:dyDescent="0.3">
      <c r="A221" s="49" t="s">
        <v>363</v>
      </c>
      <c r="B221" s="40" t="s">
        <v>573</v>
      </c>
      <c r="C221" s="120"/>
      <c r="D221" s="130">
        <f>D222</f>
        <v>0</v>
      </c>
      <c r="E221" s="130">
        <f>E222</f>
        <v>0</v>
      </c>
      <c r="F221" s="130">
        <f>F222</f>
        <v>0</v>
      </c>
    </row>
    <row r="222" spans="1:6" ht="24" hidden="1" x14ac:dyDescent="0.3">
      <c r="A222" s="49" t="s">
        <v>329</v>
      </c>
      <c r="B222" s="40" t="s">
        <v>573</v>
      </c>
      <c r="C222" s="120">
        <v>400</v>
      </c>
      <c r="D222" s="130"/>
      <c r="E222" s="222"/>
      <c r="F222" s="222"/>
    </row>
    <row r="223" spans="1:6" ht="48" x14ac:dyDescent="0.3">
      <c r="A223" s="49" t="s">
        <v>755</v>
      </c>
      <c r="B223" s="39" t="s">
        <v>510</v>
      </c>
      <c r="C223" s="120"/>
      <c r="D223" s="132">
        <f>D224</f>
        <v>100000</v>
      </c>
      <c r="E223" s="132">
        <f>E224</f>
        <v>50000</v>
      </c>
      <c r="F223" s="132">
        <f>F224</f>
        <v>50000</v>
      </c>
    </row>
    <row r="224" spans="1:6" ht="48" x14ac:dyDescent="0.3">
      <c r="A224" s="49" t="s">
        <v>511</v>
      </c>
      <c r="B224" s="39" t="s">
        <v>574</v>
      </c>
      <c r="C224" s="120"/>
      <c r="D224" s="132">
        <f t="shared" ref="D224:F224" si="63">D225</f>
        <v>100000</v>
      </c>
      <c r="E224" s="132">
        <f t="shared" si="63"/>
        <v>50000</v>
      </c>
      <c r="F224" s="132">
        <f t="shared" si="63"/>
        <v>50000</v>
      </c>
    </row>
    <row r="225" spans="1:6" ht="24" x14ac:dyDescent="0.3">
      <c r="A225" s="49" t="s">
        <v>171</v>
      </c>
      <c r="B225" s="39" t="s">
        <v>512</v>
      </c>
      <c r="C225" s="120">
        <v>200</v>
      </c>
      <c r="D225" s="132">
        <v>100000</v>
      </c>
      <c r="E225" s="130">
        <v>50000</v>
      </c>
      <c r="F225" s="130">
        <v>50000</v>
      </c>
    </row>
    <row r="226" spans="1:6" ht="36" x14ac:dyDescent="0.3">
      <c r="A226" s="82" t="s">
        <v>677</v>
      </c>
      <c r="B226" s="39" t="s">
        <v>503</v>
      </c>
      <c r="C226" s="120"/>
      <c r="D226" s="132">
        <f>D227</f>
        <v>13965000</v>
      </c>
      <c r="E226" s="132">
        <f t="shared" ref="E226:F226" si="64">E227</f>
        <v>10581000</v>
      </c>
      <c r="F226" s="132">
        <f t="shared" si="64"/>
        <v>12181000</v>
      </c>
    </row>
    <row r="227" spans="1:6" ht="24" x14ac:dyDescent="0.3">
      <c r="A227" s="49" t="s">
        <v>289</v>
      </c>
      <c r="B227" s="39" t="s">
        <v>504</v>
      </c>
      <c r="C227" s="120"/>
      <c r="D227" s="132">
        <f>D228+D229+D230</f>
        <v>13965000</v>
      </c>
      <c r="E227" s="132">
        <f t="shared" ref="E227:F227" si="65">E228+E229+E230</f>
        <v>10581000</v>
      </c>
      <c r="F227" s="132">
        <f t="shared" si="65"/>
        <v>12181000</v>
      </c>
    </row>
    <row r="228" spans="1:6" ht="60" x14ac:dyDescent="0.3">
      <c r="A228" s="49" t="s">
        <v>160</v>
      </c>
      <c r="B228" s="39" t="s">
        <v>504</v>
      </c>
      <c r="C228" s="120">
        <v>100</v>
      </c>
      <c r="D228" s="132">
        <v>7081000</v>
      </c>
      <c r="E228" s="130">
        <v>7081000</v>
      </c>
      <c r="F228" s="130">
        <v>7081000</v>
      </c>
    </row>
    <row r="229" spans="1:6" ht="24" x14ac:dyDescent="0.3">
      <c r="A229" s="49" t="s">
        <v>171</v>
      </c>
      <c r="B229" s="39" t="s">
        <v>504</v>
      </c>
      <c r="C229" s="120">
        <v>200</v>
      </c>
      <c r="D229" s="132">
        <v>2181000</v>
      </c>
      <c r="E229" s="130">
        <v>1100000</v>
      </c>
      <c r="F229" s="130">
        <v>1100000</v>
      </c>
    </row>
    <row r="230" spans="1:6" x14ac:dyDescent="0.3">
      <c r="A230" s="49" t="s">
        <v>215</v>
      </c>
      <c r="B230" s="39" t="s">
        <v>504</v>
      </c>
      <c r="C230" s="120">
        <v>800</v>
      </c>
      <c r="D230" s="132">
        <v>4703000</v>
      </c>
      <c r="E230" s="130">
        <v>2400000</v>
      </c>
      <c r="F230" s="130">
        <v>4000000</v>
      </c>
    </row>
    <row r="231" spans="1:6" ht="45.6" x14ac:dyDescent="0.3">
      <c r="A231" s="45" t="s">
        <v>767</v>
      </c>
      <c r="B231" s="38" t="s">
        <v>182</v>
      </c>
      <c r="C231" s="121"/>
      <c r="D231" s="131">
        <f>D232</f>
        <v>2174000</v>
      </c>
      <c r="E231" s="131">
        <f t="shared" ref="E231:F231" si="66">E232</f>
        <v>1150000</v>
      </c>
      <c r="F231" s="131">
        <f t="shared" si="66"/>
        <v>1250000</v>
      </c>
    </row>
    <row r="232" spans="1:6" ht="60" x14ac:dyDescent="0.3">
      <c r="A232" s="49" t="s">
        <v>575</v>
      </c>
      <c r="B232" s="39" t="s">
        <v>576</v>
      </c>
      <c r="C232" s="120"/>
      <c r="D232" s="132">
        <f>D233+D237</f>
        <v>2174000</v>
      </c>
      <c r="E232" s="132">
        <f>E233+E237</f>
        <v>1150000</v>
      </c>
      <c r="F232" s="132">
        <f>F233+F237</f>
        <v>1250000</v>
      </c>
    </row>
    <row r="233" spans="1:6" ht="48" x14ac:dyDescent="0.3">
      <c r="A233" s="49" t="s">
        <v>768</v>
      </c>
      <c r="B233" s="39" t="s">
        <v>183</v>
      </c>
      <c r="C233" s="120"/>
      <c r="D233" s="132">
        <f>D234</f>
        <v>100000</v>
      </c>
      <c r="E233" s="132">
        <f>E234</f>
        <v>100000</v>
      </c>
      <c r="F233" s="132">
        <f>F234</f>
        <v>100000</v>
      </c>
    </row>
    <row r="234" spans="1:6" ht="24" x14ac:dyDescent="0.3">
      <c r="A234" s="49" t="s">
        <v>169</v>
      </c>
      <c r="B234" s="39" t="s">
        <v>184</v>
      </c>
      <c r="C234" s="120"/>
      <c r="D234" s="132">
        <f>D235+D236</f>
        <v>100000</v>
      </c>
      <c r="E234" s="132">
        <f>E235+E236</f>
        <v>100000</v>
      </c>
      <c r="F234" s="132">
        <f>F235+F236</f>
        <v>100000</v>
      </c>
    </row>
    <row r="235" spans="1:6" ht="60" x14ac:dyDescent="0.3">
      <c r="A235" s="49" t="s">
        <v>160</v>
      </c>
      <c r="B235" s="39" t="s">
        <v>184</v>
      </c>
      <c r="C235" s="120">
        <v>100</v>
      </c>
      <c r="D235" s="132">
        <v>50000</v>
      </c>
      <c r="E235" s="130">
        <v>50000</v>
      </c>
      <c r="F235" s="130">
        <v>50000</v>
      </c>
    </row>
    <row r="236" spans="1:6" ht="24" x14ac:dyDescent="0.3">
      <c r="A236" s="49" t="s">
        <v>185</v>
      </c>
      <c r="B236" s="39" t="s">
        <v>184</v>
      </c>
      <c r="C236" s="120">
        <v>200</v>
      </c>
      <c r="D236" s="132">
        <v>50000</v>
      </c>
      <c r="E236" s="130">
        <v>50000</v>
      </c>
      <c r="F236" s="130">
        <v>50000</v>
      </c>
    </row>
    <row r="237" spans="1:6" ht="55.5" customHeight="1" x14ac:dyDescent="0.3">
      <c r="A237" s="91" t="s">
        <v>167</v>
      </c>
      <c r="B237" s="39" t="s">
        <v>168</v>
      </c>
      <c r="C237" s="120"/>
      <c r="D237" s="132">
        <f t="shared" ref="D237:F238" si="67">D238</f>
        <v>2074000</v>
      </c>
      <c r="E237" s="132">
        <f t="shared" si="67"/>
        <v>1050000</v>
      </c>
      <c r="F237" s="132">
        <f t="shared" si="67"/>
        <v>1150000</v>
      </c>
    </row>
    <row r="238" spans="1:6" ht="24" x14ac:dyDescent="0.3">
      <c r="A238" s="49" t="s">
        <v>169</v>
      </c>
      <c r="B238" s="39" t="s">
        <v>170</v>
      </c>
      <c r="C238" s="120"/>
      <c r="D238" s="132">
        <f t="shared" si="67"/>
        <v>2074000</v>
      </c>
      <c r="E238" s="132">
        <f t="shared" si="67"/>
        <v>1050000</v>
      </c>
      <c r="F238" s="132">
        <f t="shared" si="67"/>
        <v>1150000</v>
      </c>
    </row>
    <row r="239" spans="1:6" ht="24" x14ac:dyDescent="0.3">
      <c r="A239" s="49" t="s">
        <v>171</v>
      </c>
      <c r="B239" s="39" t="s">
        <v>170</v>
      </c>
      <c r="C239" s="120">
        <v>200</v>
      </c>
      <c r="D239" s="132">
        <v>2074000</v>
      </c>
      <c r="E239" s="130">
        <v>1050000</v>
      </c>
      <c r="F239" s="130">
        <v>1150000</v>
      </c>
    </row>
    <row r="240" spans="1:6" ht="34.200000000000003" x14ac:dyDescent="0.3">
      <c r="A240" s="45" t="s">
        <v>577</v>
      </c>
      <c r="B240" s="38" t="s">
        <v>187</v>
      </c>
      <c r="C240" s="118"/>
      <c r="D240" s="129">
        <f>D241</f>
        <v>246211</v>
      </c>
      <c r="E240" s="129">
        <f t="shared" ref="E240:F240" si="68">E241</f>
        <v>246211</v>
      </c>
      <c r="F240" s="129">
        <f t="shared" si="68"/>
        <v>246211</v>
      </c>
    </row>
    <row r="241" spans="1:6" ht="48" x14ac:dyDescent="0.3">
      <c r="A241" s="49" t="s">
        <v>188</v>
      </c>
      <c r="B241" s="39" t="s">
        <v>578</v>
      </c>
      <c r="C241" s="120"/>
      <c r="D241" s="132">
        <f>D242</f>
        <v>246211</v>
      </c>
      <c r="E241" s="132">
        <f t="shared" ref="E241:F243" si="69">E242</f>
        <v>246211</v>
      </c>
      <c r="F241" s="132">
        <f t="shared" si="69"/>
        <v>246211</v>
      </c>
    </row>
    <row r="242" spans="1:6" ht="48" x14ac:dyDescent="0.3">
      <c r="A242" s="52" t="s">
        <v>190</v>
      </c>
      <c r="B242" s="39" t="s">
        <v>191</v>
      </c>
      <c r="C242" s="120"/>
      <c r="D242" s="132">
        <f>D243</f>
        <v>246211</v>
      </c>
      <c r="E242" s="132">
        <f t="shared" si="69"/>
        <v>246211</v>
      </c>
      <c r="F242" s="132">
        <f t="shared" si="69"/>
        <v>246211</v>
      </c>
    </row>
    <row r="243" spans="1:6" ht="24" x14ac:dyDescent="0.3">
      <c r="A243" s="49" t="s">
        <v>192</v>
      </c>
      <c r="B243" s="39" t="s">
        <v>193</v>
      </c>
      <c r="C243" s="120"/>
      <c r="D243" s="132">
        <f>D244</f>
        <v>246211</v>
      </c>
      <c r="E243" s="132">
        <f t="shared" si="69"/>
        <v>246211</v>
      </c>
      <c r="F243" s="132">
        <f t="shared" si="69"/>
        <v>246211</v>
      </c>
    </row>
    <row r="244" spans="1:6" ht="60" x14ac:dyDescent="0.3">
      <c r="A244" s="49" t="s">
        <v>160</v>
      </c>
      <c r="B244" s="39" t="s">
        <v>193</v>
      </c>
      <c r="C244" s="120">
        <v>100</v>
      </c>
      <c r="D244" s="133">
        <v>246211</v>
      </c>
      <c r="E244" s="130">
        <v>246211</v>
      </c>
      <c r="F244" s="130">
        <v>246211</v>
      </c>
    </row>
    <row r="245" spans="1:6" ht="57" x14ac:dyDescent="0.3">
      <c r="A245" s="45" t="s">
        <v>275</v>
      </c>
      <c r="B245" s="38" t="s">
        <v>276</v>
      </c>
      <c r="C245" s="118"/>
      <c r="D245" s="129">
        <f>D246+D275+D279</f>
        <v>149943069</v>
      </c>
      <c r="E245" s="129">
        <f>E246+E275+E279</f>
        <v>54105760</v>
      </c>
      <c r="F245" s="129">
        <f>F246+F275+F279</f>
        <v>16996049</v>
      </c>
    </row>
    <row r="246" spans="1:6" ht="24" x14ac:dyDescent="0.3">
      <c r="A246" s="49" t="s">
        <v>347</v>
      </c>
      <c r="B246" s="39" t="s">
        <v>579</v>
      </c>
      <c r="C246" s="120"/>
      <c r="D246" s="132">
        <f>D247+D256</f>
        <v>149093069</v>
      </c>
      <c r="E246" s="132">
        <f>E247+E256</f>
        <v>52705760</v>
      </c>
      <c r="F246" s="132">
        <f>F247+F256</f>
        <v>15596049</v>
      </c>
    </row>
    <row r="247" spans="1:6" ht="60" x14ac:dyDescent="0.3">
      <c r="A247" s="49" t="s">
        <v>349</v>
      </c>
      <c r="B247" s="39" t="s">
        <v>350</v>
      </c>
      <c r="C247" s="120"/>
      <c r="D247" s="132">
        <f>D251+D248+D253</f>
        <v>31092874.579999998</v>
      </c>
      <c r="E247" s="132">
        <f t="shared" ref="E247:F247" si="70">E251+E248+E253</f>
        <v>8867050</v>
      </c>
      <c r="F247" s="132">
        <f t="shared" si="70"/>
        <v>13596049</v>
      </c>
    </row>
    <row r="248" spans="1:6" ht="36" x14ac:dyDescent="0.3">
      <c r="A248" s="70" t="s">
        <v>654</v>
      </c>
      <c r="B248" s="39" t="s">
        <v>663</v>
      </c>
      <c r="C248" s="120"/>
      <c r="D248" s="132">
        <f>D249+D250</f>
        <v>10880000</v>
      </c>
      <c r="E248" s="132">
        <f t="shared" ref="E248:F248" si="71">E249+E250</f>
        <v>0</v>
      </c>
      <c r="F248" s="132">
        <f t="shared" si="71"/>
        <v>0</v>
      </c>
    </row>
    <row r="249" spans="1:6" ht="24" x14ac:dyDescent="0.3">
      <c r="A249" s="52" t="s">
        <v>329</v>
      </c>
      <c r="B249" s="39" t="s">
        <v>663</v>
      </c>
      <c r="C249" s="120">
        <v>400</v>
      </c>
      <c r="D249" s="132">
        <v>10260000</v>
      </c>
      <c r="E249" s="132">
        <v>0</v>
      </c>
      <c r="F249" s="132">
        <v>0</v>
      </c>
    </row>
    <row r="250" spans="1:6" x14ac:dyDescent="0.3">
      <c r="A250" s="49" t="s">
        <v>48</v>
      </c>
      <c r="B250" s="61" t="s">
        <v>663</v>
      </c>
      <c r="C250" s="61">
        <v>500</v>
      </c>
      <c r="D250" s="218">
        <v>620000</v>
      </c>
      <c r="E250" s="218">
        <v>0</v>
      </c>
      <c r="F250" s="218">
        <v>0</v>
      </c>
    </row>
    <row r="251" spans="1:6" ht="24" x14ac:dyDescent="0.3">
      <c r="A251" s="49" t="s">
        <v>656</v>
      </c>
      <c r="B251" s="39" t="s">
        <v>661</v>
      </c>
      <c r="C251" s="120"/>
      <c r="D251" s="132">
        <f>D252</f>
        <v>5500000</v>
      </c>
      <c r="E251" s="132">
        <f>E252</f>
        <v>3000000</v>
      </c>
      <c r="F251" s="132">
        <f>F252</f>
        <v>3000000</v>
      </c>
    </row>
    <row r="252" spans="1:6" ht="24" x14ac:dyDescent="0.3">
      <c r="A252" s="49" t="s">
        <v>171</v>
      </c>
      <c r="B252" s="39" t="s">
        <v>661</v>
      </c>
      <c r="C252" s="120">
        <v>200</v>
      </c>
      <c r="D252" s="132">
        <v>5500000</v>
      </c>
      <c r="E252" s="132">
        <v>3000000</v>
      </c>
      <c r="F252" s="132">
        <v>3000000</v>
      </c>
    </row>
    <row r="253" spans="1:6" ht="24" x14ac:dyDescent="0.3">
      <c r="A253" s="49" t="s">
        <v>655</v>
      </c>
      <c r="B253" s="39" t="s">
        <v>662</v>
      </c>
      <c r="C253" s="120"/>
      <c r="D253" s="132">
        <f>D254+D255</f>
        <v>14712874.58</v>
      </c>
      <c r="E253" s="132">
        <f t="shared" ref="E253:F253" si="72">E254+E255</f>
        <v>5867050</v>
      </c>
      <c r="F253" s="132">
        <f t="shared" si="72"/>
        <v>10596049</v>
      </c>
    </row>
    <row r="254" spans="1:6" ht="24" x14ac:dyDescent="0.3">
      <c r="A254" s="49" t="s">
        <v>171</v>
      </c>
      <c r="B254" s="39" t="s">
        <v>662</v>
      </c>
      <c r="C254" s="120">
        <v>200</v>
      </c>
      <c r="D254" s="132">
        <v>14392874.58</v>
      </c>
      <c r="E254" s="132">
        <v>5867050</v>
      </c>
      <c r="F254" s="132">
        <v>10596049</v>
      </c>
    </row>
    <row r="255" spans="1:6" x14ac:dyDescent="0.3">
      <c r="A255" s="49" t="s">
        <v>48</v>
      </c>
      <c r="B255" s="39" t="s">
        <v>662</v>
      </c>
      <c r="C255" s="120">
        <v>500</v>
      </c>
      <c r="D255" s="132">
        <v>320000</v>
      </c>
      <c r="E255" s="132">
        <v>0</v>
      </c>
      <c r="F255" s="132">
        <v>0</v>
      </c>
    </row>
    <row r="256" spans="1:6" ht="84" x14ac:dyDescent="0.3">
      <c r="A256" s="49" t="s">
        <v>710</v>
      </c>
      <c r="B256" s="39" t="s">
        <v>352</v>
      </c>
      <c r="C256" s="120"/>
      <c r="D256" s="130">
        <f>D263+D265+D271+D273+D267+D269+D257+D260</f>
        <v>118000194.42</v>
      </c>
      <c r="E256" s="130">
        <f t="shared" ref="E256:F256" si="73">E263+E265+E271+E273+E267+E269+E257+E260</f>
        <v>43838710</v>
      </c>
      <c r="F256" s="130">
        <f t="shared" si="73"/>
        <v>2000000</v>
      </c>
    </row>
    <row r="257" spans="1:6" ht="48" x14ac:dyDescent="0.3">
      <c r="A257" s="70" t="s">
        <v>657</v>
      </c>
      <c r="B257" s="39" t="s">
        <v>659</v>
      </c>
      <c r="C257" s="120"/>
      <c r="D257" s="130">
        <f>SUM(D259+D258)</f>
        <v>103254361</v>
      </c>
      <c r="E257" s="130">
        <f t="shared" ref="E257:F257" si="74">SUM(E259+E258)</f>
        <v>40838710</v>
      </c>
      <c r="F257" s="130">
        <f t="shared" si="74"/>
        <v>0</v>
      </c>
    </row>
    <row r="258" spans="1:6" ht="24" x14ac:dyDescent="0.3">
      <c r="A258" s="49" t="s">
        <v>171</v>
      </c>
      <c r="B258" s="41" t="s">
        <v>659</v>
      </c>
      <c r="C258" s="41">
        <v>200</v>
      </c>
      <c r="D258" s="130">
        <v>89269647</v>
      </c>
      <c r="E258" s="130">
        <v>40838710</v>
      </c>
      <c r="F258" s="130">
        <v>0</v>
      </c>
    </row>
    <row r="259" spans="1:6" ht="24" x14ac:dyDescent="0.3">
      <c r="A259" s="52" t="s">
        <v>329</v>
      </c>
      <c r="B259" s="39" t="s">
        <v>659</v>
      </c>
      <c r="C259" s="120">
        <v>400</v>
      </c>
      <c r="D259" s="132">
        <v>13984714</v>
      </c>
      <c r="E259" s="132">
        <v>0</v>
      </c>
      <c r="F259" s="130">
        <v>0</v>
      </c>
    </row>
    <row r="260" spans="1:6" ht="48" x14ac:dyDescent="0.3">
      <c r="A260" s="52" t="s">
        <v>658</v>
      </c>
      <c r="B260" s="39" t="s">
        <v>660</v>
      </c>
      <c r="C260" s="120"/>
      <c r="D260" s="132">
        <f>D261+D262</f>
        <v>3193437</v>
      </c>
      <c r="E260" s="132">
        <f t="shared" ref="E260:F260" si="75">E261+E262</f>
        <v>3000000</v>
      </c>
      <c r="F260" s="132">
        <f t="shared" si="75"/>
        <v>2000000</v>
      </c>
    </row>
    <row r="261" spans="1:6" ht="24" x14ac:dyDescent="0.3">
      <c r="A261" s="52" t="s">
        <v>171</v>
      </c>
      <c r="B261" s="39" t="s">
        <v>660</v>
      </c>
      <c r="C261" s="120">
        <v>200</v>
      </c>
      <c r="D261" s="132">
        <v>2760920</v>
      </c>
      <c r="E261" s="132">
        <v>2000000</v>
      </c>
      <c r="F261" s="130">
        <v>1000000</v>
      </c>
    </row>
    <row r="262" spans="1:6" ht="24" x14ac:dyDescent="0.3">
      <c r="A262" s="52" t="s">
        <v>329</v>
      </c>
      <c r="B262" s="39" t="s">
        <v>660</v>
      </c>
      <c r="C262" s="120">
        <v>400</v>
      </c>
      <c r="D262" s="132">
        <v>432517</v>
      </c>
      <c r="E262" s="132">
        <v>1000000</v>
      </c>
      <c r="F262" s="130">
        <v>1000000</v>
      </c>
    </row>
    <row r="263" spans="1:6" ht="48" x14ac:dyDescent="0.3">
      <c r="A263" s="52" t="s">
        <v>636</v>
      </c>
      <c r="B263" s="41" t="s">
        <v>630</v>
      </c>
      <c r="C263" s="41"/>
      <c r="D263" s="130">
        <f>D264</f>
        <v>1726969</v>
      </c>
      <c r="E263" s="130">
        <f>E264</f>
        <v>0</v>
      </c>
      <c r="F263" s="130">
        <f>F264</f>
        <v>0</v>
      </c>
    </row>
    <row r="264" spans="1:6" ht="24" x14ac:dyDescent="0.3">
      <c r="A264" s="49" t="s">
        <v>171</v>
      </c>
      <c r="B264" s="41" t="s">
        <v>630</v>
      </c>
      <c r="C264" s="41">
        <v>200</v>
      </c>
      <c r="D264" s="130">
        <v>1726969</v>
      </c>
      <c r="E264" s="222">
        <v>0</v>
      </c>
      <c r="F264" s="222">
        <v>0</v>
      </c>
    </row>
    <row r="265" spans="1:6" ht="48" x14ac:dyDescent="0.3">
      <c r="A265" s="52" t="s">
        <v>638</v>
      </c>
      <c r="B265" s="41" t="s">
        <v>631</v>
      </c>
      <c r="C265" s="41"/>
      <c r="D265" s="130">
        <f>D266</f>
        <v>2104936</v>
      </c>
      <c r="E265" s="130">
        <f>E266</f>
        <v>0</v>
      </c>
      <c r="F265" s="130">
        <f>F266</f>
        <v>0</v>
      </c>
    </row>
    <row r="266" spans="1:6" ht="24" x14ac:dyDescent="0.3">
      <c r="A266" s="49" t="s">
        <v>171</v>
      </c>
      <c r="B266" s="41" t="s">
        <v>631</v>
      </c>
      <c r="C266" s="41">
        <v>200</v>
      </c>
      <c r="D266" s="130">
        <v>2104936</v>
      </c>
      <c r="E266" s="222">
        <v>0</v>
      </c>
      <c r="F266" s="222">
        <v>0</v>
      </c>
    </row>
    <row r="267" spans="1:6" ht="41.25" customHeight="1" x14ac:dyDescent="0.3">
      <c r="A267" s="49" t="s">
        <v>640</v>
      </c>
      <c r="B267" s="41" t="s">
        <v>632</v>
      </c>
      <c r="C267" s="41"/>
      <c r="D267" s="130">
        <f>D268</f>
        <v>2400000</v>
      </c>
      <c r="E267" s="130">
        <f>E268</f>
        <v>0</v>
      </c>
      <c r="F267" s="130">
        <f>F268</f>
        <v>0</v>
      </c>
    </row>
    <row r="268" spans="1:6" ht="24" x14ac:dyDescent="0.3">
      <c r="A268" s="49" t="s">
        <v>171</v>
      </c>
      <c r="B268" s="41" t="s">
        <v>632</v>
      </c>
      <c r="C268" s="41">
        <v>200</v>
      </c>
      <c r="D268" s="130">
        <v>2400000</v>
      </c>
      <c r="E268" s="222">
        <v>0</v>
      </c>
      <c r="F268" s="222">
        <v>0</v>
      </c>
    </row>
    <row r="269" spans="1:6" ht="54" customHeight="1" x14ac:dyDescent="0.3">
      <c r="A269" s="49" t="s">
        <v>637</v>
      </c>
      <c r="B269" s="41" t="s">
        <v>633</v>
      </c>
      <c r="C269" s="41"/>
      <c r="D269" s="130">
        <f>D270</f>
        <v>1151313.8799999999</v>
      </c>
      <c r="E269" s="130">
        <f>E270</f>
        <v>0</v>
      </c>
      <c r="F269" s="130">
        <f>F270</f>
        <v>0</v>
      </c>
    </row>
    <row r="270" spans="1:6" ht="24" x14ac:dyDescent="0.3">
      <c r="A270" s="49" t="s">
        <v>171</v>
      </c>
      <c r="B270" s="41" t="s">
        <v>633</v>
      </c>
      <c r="C270" s="41">
        <v>200</v>
      </c>
      <c r="D270" s="130">
        <v>1151313.8799999999</v>
      </c>
      <c r="E270" s="222">
        <v>0</v>
      </c>
      <c r="F270" s="222">
        <v>0</v>
      </c>
    </row>
    <row r="271" spans="1:6" ht="60" x14ac:dyDescent="0.3">
      <c r="A271" s="52" t="s">
        <v>639</v>
      </c>
      <c r="B271" s="41" t="s">
        <v>634</v>
      </c>
      <c r="C271" s="41"/>
      <c r="D271" s="130">
        <f>D272</f>
        <v>1403290.81</v>
      </c>
      <c r="E271" s="130">
        <f>E272</f>
        <v>0</v>
      </c>
      <c r="F271" s="130">
        <f>F272</f>
        <v>0</v>
      </c>
    </row>
    <row r="272" spans="1:6" ht="24" x14ac:dyDescent="0.3">
      <c r="A272" s="49" t="s">
        <v>171</v>
      </c>
      <c r="B272" s="41" t="s">
        <v>634</v>
      </c>
      <c r="C272" s="41">
        <v>200</v>
      </c>
      <c r="D272" s="130">
        <v>1403290.81</v>
      </c>
      <c r="E272" s="222">
        <v>0</v>
      </c>
      <c r="F272" s="222">
        <v>0</v>
      </c>
    </row>
    <row r="273" spans="1:6" ht="60" x14ac:dyDescent="0.3">
      <c r="A273" s="52" t="s">
        <v>641</v>
      </c>
      <c r="B273" s="41" t="s">
        <v>635</v>
      </c>
      <c r="C273" s="41" t="s">
        <v>528</v>
      </c>
      <c r="D273" s="130">
        <f>D274</f>
        <v>2765886.73</v>
      </c>
      <c r="E273" s="130">
        <f>E274</f>
        <v>0</v>
      </c>
      <c r="F273" s="130">
        <f>F274</f>
        <v>0</v>
      </c>
    </row>
    <row r="274" spans="1:6" ht="24" x14ac:dyDescent="0.3">
      <c r="A274" s="49" t="s">
        <v>171</v>
      </c>
      <c r="B274" s="41" t="s">
        <v>635</v>
      </c>
      <c r="C274" s="41">
        <v>200</v>
      </c>
      <c r="D274" s="130">
        <v>2765886.73</v>
      </c>
      <c r="E274" s="222">
        <v>0</v>
      </c>
      <c r="F274" s="222">
        <v>0</v>
      </c>
    </row>
    <row r="275" spans="1:6" ht="24" x14ac:dyDescent="0.3">
      <c r="A275" s="49" t="s">
        <v>339</v>
      </c>
      <c r="B275" s="39" t="s">
        <v>580</v>
      </c>
      <c r="C275" s="120"/>
      <c r="D275" s="132">
        <f>D276</f>
        <v>0</v>
      </c>
      <c r="E275" s="132">
        <f t="shared" ref="E275:F277" si="76">E276</f>
        <v>1000000</v>
      </c>
      <c r="F275" s="132">
        <f t="shared" si="76"/>
        <v>1000000</v>
      </c>
    </row>
    <row r="276" spans="1:6" ht="96" x14ac:dyDescent="0.3">
      <c r="A276" s="49" t="s">
        <v>341</v>
      </c>
      <c r="B276" s="39" t="s">
        <v>342</v>
      </c>
      <c r="C276" s="120"/>
      <c r="D276" s="132">
        <f>D277</f>
        <v>0</v>
      </c>
      <c r="E276" s="132">
        <f t="shared" si="76"/>
        <v>1000000</v>
      </c>
      <c r="F276" s="132">
        <f t="shared" si="76"/>
        <v>1000000</v>
      </c>
    </row>
    <row r="277" spans="1:6" ht="24" x14ac:dyDescent="0.3">
      <c r="A277" s="49" t="s">
        <v>343</v>
      </c>
      <c r="B277" s="39" t="s">
        <v>344</v>
      </c>
      <c r="C277" s="120"/>
      <c r="D277" s="132">
        <f>D278</f>
        <v>0</v>
      </c>
      <c r="E277" s="132">
        <f t="shared" si="76"/>
        <v>1000000</v>
      </c>
      <c r="F277" s="132">
        <f t="shared" si="76"/>
        <v>1000000</v>
      </c>
    </row>
    <row r="278" spans="1:6" ht="24" x14ac:dyDescent="0.3">
      <c r="A278" s="49" t="s">
        <v>171</v>
      </c>
      <c r="B278" s="39" t="s">
        <v>344</v>
      </c>
      <c r="C278" s="120">
        <v>200</v>
      </c>
      <c r="D278" s="132">
        <v>0</v>
      </c>
      <c r="E278" s="132">
        <v>1000000</v>
      </c>
      <c r="F278" s="132">
        <v>1000000</v>
      </c>
    </row>
    <row r="279" spans="1:6" ht="36" x14ac:dyDescent="0.3">
      <c r="A279" s="49" t="s">
        <v>703</v>
      </c>
      <c r="B279" s="39" t="s">
        <v>581</v>
      </c>
      <c r="C279" s="120"/>
      <c r="D279" s="132">
        <f>D280</f>
        <v>850000</v>
      </c>
      <c r="E279" s="132">
        <f t="shared" ref="E279:F281" si="77">E280</f>
        <v>400000</v>
      </c>
      <c r="F279" s="132">
        <f t="shared" si="77"/>
        <v>400000</v>
      </c>
    </row>
    <row r="280" spans="1:6" ht="36" x14ac:dyDescent="0.3">
      <c r="A280" s="49" t="s">
        <v>278</v>
      </c>
      <c r="B280" s="39" t="s">
        <v>279</v>
      </c>
      <c r="C280" s="120"/>
      <c r="D280" s="132">
        <f>D281</f>
        <v>850000</v>
      </c>
      <c r="E280" s="132">
        <f t="shared" si="77"/>
        <v>400000</v>
      </c>
      <c r="F280" s="132">
        <f t="shared" si="77"/>
        <v>400000</v>
      </c>
    </row>
    <row r="281" spans="1:6" ht="24" x14ac:dyDescent="0.3">
      <c r="A281" s="49" t="s">
        <v>280</v>
      </c>
      <c r="B281" s="39" t="s">
        <v>281</v>
      </c>
      <c r="C281" s="120"/>
      <c r="D281" s="132">
        <f>D282</f>
        <v>850000</v>
      </c>
      <c r="E281" s="132">
        <f t="shared" si="77"/>
        <v>400000</v>
      </c>
      <c r="F281" s="132">
        <f t="shared" si="77"/>
        <v>400000</v>
      </c>
    </row>
    <row r="282" spans="1:6" ht="24" x14ac:dyDescent="0.3">
      <c r="A282" s="49" t="s">
        <v>171</v>
      </c>
      <c r="B282" s="39" t="s">
        <v>281</v>
      </c>
      <c r="C282" s="120">
        <v>200</v>
      </c>
      <c r="D282" s="130">
        <v>850000</v>
      </c>
      <c r="E282" s="130">
        <v>400000</v>
      </c>
      <c r="F282" s="130">
        <v>400000</v>
      </c>
    </row>
    <row r="283" spans="1:6" ht="34.200000000000003" x14ac:dyDescent="0.3">
      <c r="A283" s="45" t="s">
        <v>678</v>
      </c>
      <c r="B283" s="42" t="s">
        <v>195</v>
      </c>
      <c r="C283" s="118"/>
      <c r="D283" s="129">
        <f>D284+D290</f>
        <v>1176626</v>
      </c>
      <c r="E283" s="129">
        <f>E284+E290</f>
        <v>1056626</v>
      </c>
      <c r="F283" s="129">
        <f>F284+F290</f>
        <v>1056626</v>
      </c>
    </row>
    <row r="284" spans="1:6" ht="60" x14ac:dyDescent="0.3">
      <c r="A284" s="49" t="s">
        <v>769</v>
      </c>
      <c r="B284" s="39" t="s">
        <v>582</v>
      </c>
      <c r="C284" s="123"/>
      <c r="D284" s="132">
        <f>D285</f>
        <v>946626</v>
      </c>
      <c r="E284" s="132">
        <f>E285</f>
        <v>946626</v>
      </c>
      <c r="F284" s="132">
        <f>F285</f>
        <v>946626</v>
      </c>
    </row>
    <row r="285" spans="1:6" ht="72" x14ac:dyDescent="0.3">
      <c r="A285" s="52" t="s">
        <v>197</v>
      </c>
      <c r="B285" s="39" t="s">
        <v>198</v>
      </c>
      <c r="C285" s="123"/>
      <c r="D285" s="132">
        <f>D286+D288</f>
        <v>946626</v>
      </c>
      <c r="E285" s="132">
        <f>E286+E288</f>
        <v>946626</v>
      </c>
      <c r="F285" s="132">
        <f>F286+F288</f>
        <v>946626</v>
      </c>
    </row>
    <row r="286" spans="1:6" ht="48" x14ac:dyDescent="0.3">
      <c r="A286" s="49" t="s">
        <v>199</v>
      </c>
      <c r="B286" s="39" t="s">
        <v>200</v>
      </c>
      <c r="C286" s="123"/>
      <c r="D286" s="132">
        <f>D287</f>
        <v>473313</v>
      </c>
      <c r="E286" s="132">
        <f>E287</f>
        <v>473313</v>
      </c>
      <c r="F286" s="132">
        <f>F287</f>
        <v>473313</v>
      </c>
    </row>
    <row r="287" spans="1:6" ht="60" x14ac:dyDescent="0.3">
      <c r="A287" s="49" t="s">
        <v>160</v>
      </c>
      <c r="B287" s="39" t="s">
        <v>200</v>
      </c>
      <c r="C287" s="123" t="s">
        <v>201</v>
      </c>
      <c r="D287" s="132">
        <v>473313</v>
      </c>
      <c r="E287" s="132">
        <v>473313</v>
      </c>
      <c r="F287" s="132">
        <v>473313</v>
      </c>
    </row>
    <row r="288" spans="1:6" ht="36" x14ac:dyDescent="0.3">
      <c r="A288" s="49" t="s">
        <v>202</v>
      </c>
      <c r="B288" s="39" t="s">
        <v>203</v>
      </c>
      <c r="C288" s="120"/>
      <c r="D288" s="132">
        <f>D289</f>
        <v>473313</v>
      </c>
      <c r="E288" s="132">
        <f>E289</f>
        <v>473313</v>
      </c>
      <c r="F288" s="132">
        <f>F289</f>
        <v>473313</v>
      </c>
    </row>
    <row r="289" spans="1:6" ht="60" x14ac:dyDescent="0.3">
      <c r="A289" s="49" t="s">
        <v>160</v>
      </c>
      <c r="B289" s="39" t="s">
        <v>203</v>
      </c>
      <c r="C289" s="120">
        <v>100</v>
      </c>
      <c r="D289" s="132">
        <v>473313</v>
      </c>
      <c r="E289" s="132">
        <v>473313</v>
      </c>
      <c r="F289" s="132">
        <v>473313</v>
      </c>
    </row>
    <row r="290" spans="1:6" ht="63" customHeight="1" x14ac:dyDescent="0.3">
      <c r="A290" s="49" t="s">
        <v>704</v>
      </c>
      <c r="B290" s="39" t="s">
        <v>583</v>
      </c>
      <c r="C290" s="120"/>
      <c r="D290" s="132">
        <f>D291+D294+D298</f>
        <v>230000</v>
      </c>
      <c r="E290" s="132">
        <f t="shared" ref="E290:F290" si="78">E291+E294+E298</f>
        <v>110000</v>
      </c>
      <c r="F290" s="132">
        <f t="shared" si="78"/>
        <v>110000</v>
      </c>
    </row>
    <row r="291" spans="1:6" ht="36" x14ac:dyDescent="0.3">
      <c r="A291" s="49" t="s">
        <v>283</v>
      </c>
      <c r="B291" s="39" t="s">
        <v>284</v>
      </c>
      <c r="C291" s="120"/>
      <c r="D291" s="132">
        <f t="shared" ref="D291:F292" si="79">D292</f>
        <v>60000</v>
      </c>
      <c r="E291" s="132">
        <f t="shared" si="79"/>
        <v>60000</v>
      </c>
      <c r="F291" s="132">
        <f t="shared" si="79"/>
        <v>60000</v>
      </c>
    </row>
    <row r="292" spans="1:6" ht="24" x14ac:dyDescent="0.3">
      <c r="A292" s="49" t="s">
        <v>285</v>
      </c>
      <c r="B292" s="39" t="s">
        <v>533</v>
      </c>
      <c r="C292" s="120"/>
      <c r="D292" s="132">
        <f t="shared" si="79"/>
        <v>60000</v>
      </c>
      <c r="E292" s="132">
        <f t="shared" si="79"/>
        <v>60000</v>
      </c>
      <c r="F292" s="132">
        <f t="shared" si="79"/>
        <v>60000</v>
      </c>
    </row>
    <row r="293" spans="1:6" ht="24" x14ac:dyDescent="0.3">
      <c r="A293" s="115" t="s">
        <v>286</v>
      </c>
      <c r="B293" s="39" t="s">
        <v>533</v>
      </c>
      <c r="C293" s="120">
        <v>300</v>
      </c>
      <c r="D293" s="132">
        <v>60000</v>
      </c>
      <c r="E293" s="130">
        <v>60000</v>
      </c>
      <c r="F293" s="130">
        <v>60000</v>
      </c>
    </row>
    <row r="294" spans="1:6" ht="38.25" customHeight="1" x14ac:dyDescent="0.3">
      <c r="A294" s="52" t="s">
        <v>332</v>
      </c>
      <c r="B294" s="139" t="s">
        <v>333</v>
      </c>
      <c r="C294" s="120"/>
      <c r="D294" s="132">
        <f>D295</f>
        <v>70000</v>
      </c>
      <c r="E294" s="132">
        <f>E295</f>
        <v>50000</v>
      </c>
      <c r="F294" s="132">
        <f>F295</f>
        <v>50000</v>
      </c>
    </row>
    <row r="295" spans="1:6" ht="36" x14ac:dyDescent="0.3">
      <c r="A295" s="100" t="s">
        <v>334</v>
      </c>
      <c r="B295" s="39" t="s">
        <v>335</v>
      </c>
      <c r="C295" s="119"/>
      <c r="D295" s="130">
        <f>D296+D297</f>
        <v>70000</v>
      </c>
      <c r="E295" s="130">
        <f>E296+E297</f>
        <v>50000</v>
      </c>
      <c r="F295" s="130">
        <f>F296+F297</f>
        <v>50000</v>
      </c>
    </row>
    <row r="296" spans="1:6" ht="24" x14ac:dyDescent="0.3">
      <c r="A296" s="49" t="s">
        <v>171</v>
      </c>
      <c r="B296" s="39" t="s">
        <v>335</v>
      </c>
      <c r="C296" s="120">
        <v>200</v>
      </c>
      <c r="D296" s="130">
        <v>20000</v>
      </c>
      <c r="E296" s="130"/>
      <c r="F296" s="130"/>
    </row>
    <row r="297" spans="1:6" ht="24" x14ac:dyDescent="0.3">
      <c r="A297" s="115" t="s">
        <v>286</v>
      </c>
      <c r="B297" s="39" t="s">
        <v>335</v>
      </c>
      <c r="C297" s="120">
        <v>300</v>
      </c>
      <c r="D297" s="130">
        <v>50000</v>
      </c>
      <c r="E297" s="130">
        <v>50000</v>
      </c>
      <c r="F297" s="130">
        <v>50000</v>
      </c>
    </row>
    <row r="298" spans="1:6" ht="24" x14ac:dyDescent="0.3">
      <c r="A298" s="49" t="s">
        <v>852</v>
      </c>
      <c r="B298" s="61" t="s">
        <v>850</v>
      </c>
      <c r="C298" s="61"/>
      <c r="D298" s="218">
        <f>D299</f>
        <v>100000</v>
      </c>
      <c r="E298" s="218">
        <f t="shared" ref="E298:F299" si="80">E299</f>
        <v>0</v>
      </c>
      <c r="F298" s="218">
        <f t="shared" si="80"/>
        <v>0</v>
      </c>
    </row>
    <row r="299" spans="1:6" ht="36" x14ac:dyDescent="0.3">
      <c r="A299" s="49" t="s">
        <v>334</v>
      </c>
      <c r="B299" s="61" t="s">
        <v>851</v>
      </c>
      <c r="C299" s="61"/>
      <c r="D299" s="218">
        <f>D300</f>
        <v>100000</v>
      </c>
      <c r="E299" s="218">
        <f t="shared" si="80"/>
        <v>0</v>
      </c>
      <c r="F299" s="218">
        <f t="shared" si="80"/>
        <v>0</v>
      </c>
    </row>
    <row r="300" spans="1:6" ht="24" x14ac:dyDescent="0.3">
      <c r="A300" s="49" t="s">
        <v>171</v>
      </c>
      <c r="B300" s="61" t="s">
        <v>851</v>
      </c>
      <c r="C300" s="61">
        <v>200</v>
      </c>
      <c r="D300" s="218">
        <v>100000</v>
      </c>
      <c r="E300" s="218">
        <v>0</v>
      </c>
      <c r="F300" s="218">
        <v>0</v>
      </c>
    </row>
    <row r="301" spans="1:6" ht="68.400000000000006" x14ac:dyDescent="0.3">
      <c r="A301" s="45" t="s">
        <v>307</v>
      </c>
      <c r="B301" s="38" t="s">
        <v>308</v>
      </c>
      <c r="C301" s="118"/>
      <c r="D301" s="129">
        <f>D302+D309</f>
        <v>11892000</v>
      </c>
      <c r="E301" s="129">
        <f t="shared" ref="E301:F301" si="81">E302+E309</f>
        <v>3997000</v>
      </c>
      <c r="F301" s="129">
        <f t="shared" si="81"/>
        <v>3997000</v>
      </c>
    </row>
    <row r="302" spans="1:6" ht="108" x14ac:dyDescent="0.3">
      <c r="A302" s="49" t="s">
        <v>770</v>
      </c>
      <c r="B302" s="39" t="s">
        <v>584</v>
      </c>
      <c r="C302" s="120"/>
      <c r="D302" s="132">
        <f>D306+D303</f>
        <v>11200000</v>
      </c>
      <c r="E302" s="132">
        <f>E306+E303</f>
        <v>3727000</v>
      </c>
      <c r="F302" s="132">
        <f>F306+F303</f>
        <v>3727000</v>
      </c>
    </row>
    <row r="303" spans="1:6" ht="36" x14ac:dyDescent="0.3">
      <c r="A303" s="52" t="s">
        <v>311</v>
      </c>
      <c r="B303" s="41" t="s">
        <v>312</v>
      </c>
      <c r="C303" s="41"/>
      <c r="D303" s="132">
        <f>D304</f>
        <v>7973000</v>
      </c>
      <c r="E303" s="132">
        <f>E304</f>
        <v>500000</v>
      </c>
      <c r="F303" s="132">
        <f>F304</f>
        <v>500000</v>
      </c>
    </row>
    <row r="304" spans="1:6" ht="48" x14ac:dyDescent="0.3">
      <c r="A304" s="49" t="s">
        <v>313</v>
      </c>
      <c r="B304" s="41" t="s">
        <v>314</v>
      </c>
      <c r="C304" s="41"/>
      <c r="D304" s="132">
        <f>SUM(D305)</f>
        <v>7973000</v>
      </c>
      <c r="E304" s="132">
        <f>SUM(E305)</f>
        <v>500000</v>
      </c>
      <c r="F304" s="132">
        <f>SUM(F305)</f>
        <v>500000</v>
      </c>
    </row>
    <row r="305" spans="1:6" ht="24" x14ac:dyDescent="0.3">
      <c r="A305" s="49" t="s">
        <v>171</v>
      </c>
      <c r="B305" s="41" t="s">
        <v>314</v>
      </c>
      <c r="C305" s="41">
        <v>200</v>
      </c>
      <c r="D305" s="132">
        <v>7973000</v>
      </c>
      <c r="E305" s="132">
        <v>500000</v>
      </c>
      <c r="F305" s="132">
        <v>500000</v>
      </c>
    </row>
    <row r="306" spans="1:6" ht="48" x14ac:dyDescent="0.3">
      <c r="A306" s="49" t="s">
        <v>744</v>
      </c>
      <c r="B306" s="39" t="s">
        <v>315</v>
      </c>
      <c r="C306" s="120"/>
      <c r="D306" s="132">
        <f t="shared" ref="D306:F307" si="82">D307</f>
        <v>3227000</v>
      </c>
      <c r="E306" s="132">
        <f t="shared" si="82"/>
        <v>3227000</v>
      </c>
      <c r="F306" s="132">
        <f t="shared" si="82"/>
        <v>3227000</v>
      </c>
    </row>
    <row r="307" spans="1:6" ht="24" x14ac:dyDescent="0.3">
      <c r="A307" s="49" t="s">
        <v>289</v>
      </c>
      <c r="B307" s="39" t="s">
        <v>316</v>
      </c>
      <c r="C307" s="120"/>
      <c r="D307" s="132">
        <f t="shared" si="82"/>
        <v>3227000</v>
      </c>
      <c r="E307" s="132">
        <f t="shared" si="82"/>
        <v>3227000</v>
      </c>
      <c r="F307" s="132">
        <f t="shared" si="82"/>
        <v>3227000</v>
      </c>
    </row>
    <row r="308" spans="1:6" ht="60" x14ac:dyDescent="0.3">
      <c r="A308" s="49" t="s">
        <v>160</v>
      </c>
      <c r="B308" s="39" t="s">
        <v>316</v>
      </c>
      <c r="C308" s="120">
        <v>100</v>
      </c>
      <c r="D308" s="132">
        <v>3227000</v>
      </c>
      <c r="E308" s="130">
        <v>3227000</v>
      </c>
      <c r="F308" s="130">
        <v>3227000</v>
      </c>
    </row>
    <row r="309" spans="1:6" ht="96" x14ac:dyDescent="0.3">
      <c r="A309" s="49" t="s">
        <v>771</v>
      </c>
      <c r="B309" s="39" t="s">
        <v>585</v>
      </c>
      <c r="C309" s="120"/>
      <c r="D309" s="132">
        <f>D313+D310+D316</f>
        <v>692000</v>
      </c>
      <c r="E309" s="132">
        <f>E313+E310+E316</f>
        <v>270000</v>
      </c>
      <c r="F309" s="132">
        <f>F313+F310+F316</f>
        <v>270000</v>
      </c>
    </row>
    <row r="310" spans="1:6" ht="72" x14ac:dyDescent="0.3">
      <c r="A310" s="49" t="s">
        <v>319</v>
      </c>
      <c r="B310" s="39" t="s">
        <v>320</v>
      </c>
      <c r="C310" s="120"/>
      <c r="D310" s="132">
        <f t="shared" ref="D310:F311" si="83">D311</f>
        <v>120000</v>
      </c>
      <c r="E310" s="132">
        <f t="shared" si="83"/>
        <v>120000</v>
      </c>
      <c r="F310" s="132">
        <f t="shared" si="83"/>
        <v>120000</v>
      </c>
    </row>
    <row r="311" spans="1:6" ht="48" x14ac:dyDescent="0.3">
      <c r="A311" s="49" t="s">
        <v>313</v>
      </c>
      <c r="B311" s="39" t="s">
        <v>321</v>
      </c>
      <c r="C311" s="120"/>
      <c r="D311" s="132">
        <f t="shared" si="83"/>
        <v>120000</v>
      </c>
      <c r="E311" s="132">
        <f t="shared" si="83"/>
        <v>120000</v>
      </c>
      <c r="F311" s="132">
        <f t="shared" si="83"/>
        <v>120000</v>
      </c>
    </row>
    <row r="312" spans="1:6" ht="24" x14ac:dyDescent="0.3">
      <c r="A312" s="49" t="s">
        <v>171</v>
      </c>
      <c r="B312" s="39" t="s">
        <v>321</v>
      </c>
      <c r="C312" s="120">
        <v>200</v>
      </c>
      <c r="D312" s="132">
        <v>120000</v>
      </c>
      <c r="E312" s="132">
        <v>120000</v>
      </c>
      <c r="F312" s="132">
        <v>120000</v>
      </c>
    </row>
    <row r="313" spans="1:6" ht="60" x14ac:dyDescent="0.3">
      <c r="A313" s="49" t="s">
        <v>322</v>
      </c>
      <c r="B313" s="39" t="s">
        <v>586</v>
      </c>
      <c r="C313" s="120"/>
      <c r="D313" s="132">
        <f>D314</f>
        <v>100000</v>
      </c>
      <c r="E313" s="132">
        <f>E314</f>
        <v>0</v>
      </c>
      <c r="F313" s="132">
        <f>F314</f>
        <v>0</v>
      </c>
    </row>
    <row r="314" spans="1:6" ht="48" x14ac:dyDescent="0.3">
      <c r="A314" s="49" t="s">
        <v>313</v>
      </c>
      <c r="B314" s="39" t="s">
        <v>324</v>
      </c>
      <c r="C314" s="120"/>
      <c r="D314" s="133">
        <f>D315</f>
        <v>100000</v>
      </c>
      <c r="E314" s="133">
        <f t="shared" ref="E314:F314" si="84">E315</f>
        <v>0</v>
      </c>
      <c r="F314" s="133">
        <f t="shared" si="84"/>
        <v>0</v>
      </c>
    </row>
    <row r="315" spans="1:6" ht="24" x14ac:dyDescent="0.3">
      <c r="A315" s="49" t="s">
        <v>171</v>
      </c>
      <c r="B315" s="39" t="s">
        <v>324</v>
      </c>
      <c r="C315" s="120">
        <v>200</v>
      </c>
      <c r="D315" s="132">
        <v>100000</v>
      </c>
      <c r="E315" s="132">
        <v>0</v>
      </c>
      <c r="F315" s="132">
        <v>0</v>
      </c>
    </row>
    <row r="316" spans="1:6" ht="36" x14ac:dyDescent="0.3">
      <c r="A316" s="49" t="s">
        <v>325</v>
      </c>
      <c r="B316" s="39" t="s">
        <v>326</v>
      </c>
      <c r="C316" s="120"/>
      <c r="D316" s="130">
        <f>D317</f>
        <v>472000</v>
      </c>
      <c r="E316" s="130">
        <f>E317</f>
        <v>150000</v>
      </c>
      <c r="F316" s="130">
        <f>F317</f>
        <v>150000</v>
      </c>
    </row>
    <row r="317" spans="1:6" ht="36" x14ac:dyDescent="0.3">
      <c r="A317" s="49" t="s">
        <v>327</v>
      </c>
      <c r="B317" s="39" t="s">
        <v>328</v>
      </c>
      <c r="C317" s="120"/>
      <c r="D317" s="130">
        <f>D318</f>
        <v>472000</v>
      </c>
      <c r="E317" s="130">
        <f t="shared" ref="E317:F317" si="85">E318</f>
        <v>150000</v>
      </c>
      <c r="F317" s="130">
        <f t="shared" si="85"/>
        <v>150000</v>
      </c>
    </row>
    <row r="318" spans="1:6" ht="24" x14ac:dyDescent="0.3">
      <c r="A318" s="49" t="s">
        <v>171</v>
      </c>
      <c r="B318" s="39" t="s">
        <v>328</v>
      </c>
      <c r="C318" s="120">
        <v>200</v>
      </c>
      <c r="D318" s="132">
        <v>472000</v>
      </c>
      <c r="E318" s="222">
        <v>150000</v>
      </c>
      <c r="F318" s="222">
        <v>150000</v>
      </c>
    </row>
    <row r="319" spans="1:6" ht="75.75" customHeight="1" x14ac:dyDescent="0.3">
      <c r="A319" s="45" t="s">
        <v>772</v>
      </c>
      <c r="B319" s="42" t="s">
        <v>227</v>
      </c>
      <c r="C319" s="118"/>
      <c r="D319" s="129">
        <f>D320+D327</f>
        <v>14306233</v>
      </c>
      <c r="E319" s="129">
        <f t="shared" ref="E319:F319" si="86">E320+E327</f>
        <v>10937218</v>
      </c>
      <c r="F319" s="129">
        <f t="shared" si="86"/>
        <v>10480879</v>
      </c>
    </row>
    <row r="320" spans="1:6" ht="41.25" customHeight="1" x14ac:dyDescent="0.3">
      <c r="A320" s="49" t="s">
        <v>542</v>
      </c>
      <c r="B320" s="39" t="s">
        <v>517</v>
      </c>
      <c r="C320" s="120"/>
      <c r="D320" s="132">
        <f>D321+D324</f>
        <v>11126767</v>
      </c>
      <c r="E320" s="132">
        <f>E321</f>
        <v>7757752</v>
      </c>
      <c r="F320" s="132">
        <f>F321</f>
        <v>7301413</v>
      </c>
    </row>
    <row r="321" spans="1:6" ht="24" x14ac:dyDescent="0.3">
      <c r="A321" s="49" t="s">
        <v>518</v>
      </c>
      <c r="B321" s="39" t="s">
        <v>519</v>
      </c>
      <c r="C321" s="120"/>
      <c r="D321" s="132">
        <f t="shared" ref="D321:F322" si="87">D322</f>
        <v>9126767</v>
      </c>
      <c r="E321" s="132">
        <f t="shared" si="87"/>
        <v>7757752</v>
      </c>
      <c r="F321" s="132">
        <f t="shared" si="87"/>
        <v>7301413</v>
      </c>
    </row>
    <row r="322" spans="1:6" ht="48" x14ac:dyDescent="0.3">
      <c r="A322" s="83" t="s">
        <v>520</v>
      </c>
      <c r="B322" s="39" t="s">
        <v>521</v>
      </c>
      <c r="C322" s="120"/>
      <c r="D322" s="132">
        <f t="shared" si="87"/>
        <v>9126767</v>
      </c>
      <c r="E322" s="132">
        <f t="shared" si="87"/>
        <v>7757752</v>
      </c>
      <c r="F322" s="132">
        <f t="shared" si="87"/>
        <v>7301413</v>
      </c>
    </row>
    <row r="323" spans="1:6" x14ac:dyDescent="0.3">
      <c r="A323" s="49" t="s">
        <v>351</v>
      </c>
      <c r="B323" s="39" t="s">
        <v>521</v>
      </c>
      <c r="C323" s="120">
        <v>500</v>
      </c>
      <c r="D323" s="132">
        <v>9126767</v>
      </c>
      <c r="E323" s="130">
        <v>7757752</v>
      </c>
      <c r="F323" s="130">
        <v>7301413</v>
      </c>
    </row>
    <row r="324" spans="1:6" ht="48" x14ac:dyDescent="0.3">
      <c r="A324" s="49" t="s">
        <v>617</v>
      </c>
      <c r="B324" s="39" t="s">
        <v>619</v>
      </c>
      <c r="C324" s="120"/>
      <c r="D324" s="132">
        <f>D325</f>
        <v>2000000</v>
      </c>
      <c r="E324" s="132">
        <f t="shared" ref="E324:F324" si="88">E325</f>
        <v>0</v>
      </c>
      <c r="F324" s="132">
        <f t="shared" si="88"/>
        <v>0</v>
      </c>
    </row>
    <row r="325" spans="1:6" ht="48" x14ac:dyDescent="0.3">
      <c r="A325" s="80" t="s">
        <v>618</v>
      </c>
      <c r="B325" s="170" t="s">
        <v>620</v>
      </c>
      <c r="C325" s="120"/>
      <c r="D325" s="132">
        <f>D326</f>
        <v>2000000</v>
      </c>
      <c r="E325" s="130"/>
      <c r="F325" s="130"/>
    </row>
    <row r="326" spans="1:6" x14ac:dyDescent="0.3">
      <c r="A326" s="49" t="s">
        <v>351</v>
      </c>
      <c r="B326" s="170" t="s">
        <v>620</v>
      </c>
      <c r="C326" s="120">
        <v>500</v>
      </c>
      <c r="D326" s="132">
        <v>2000000</v>
      </c>
      <c r="E326" s="130"/>
      <c r="F326" s="130"/>
    </row>
    <row r="327" spans="1:6" ht="108" x14ac:dyDescent="0.3">
      <c r="A327" s="49" t="s">
        <v>773</v>
      </c>
      <c r="B327" s="39" t="s">
        <v>228</v>
      </c>
      <c r="C327" s="120"/>
      <c r="D327" s="132">
        <f>D328</f>
        <v>3179466</v>
      </c>
      <c r="E327" s="132">
        <f t="shared" ref="E327:F327" si="89">E328</f>
        <v>3179466</v>
      </c>
      <c r="F327" s="132">
        <f t="shared" si="89"/>
        <v>3179466</v>
      </c>
    </row>
    <row r="328" spans="1:6" ht="36" x14ac:dyDescent="0.3">
      <c r="A328" s="49" t="s">
        <v>229</v>
      </c>
      <c r="B328" s="39" t="s">
        <v>230</v>
      </c>
      <c r="C328" s="120"/>
      <c r="D328" s="132">
        <f>D329+D333</f>
        <v>3179466</v>
      </c>
      <c r="E328" s="132">
        <f t="shared" ref="E328:F328" si="90">E329+E333</f>
        <v>3179466</v>
      </c>
      <c r="F328" s="132">
        <f t="shared" si="90"/>
        <v>3179466</v>
      </c>
    </row>
    <row r="329" spans="1:6" ht="24" x14ac:dyDescent="0.3">
      <c r="A329" s="49" t="s">
        <v>159</v>
      </c>
      <c r="B329" s="39" t="s">
        <v>231</v>
      </c>
      <c r="C329" s="120"/>
      <c r="D329" s="132">
        <f>D330+D331+D332</f>
        <v>3170000</v>
      </c>
      <c r="E329" s="132">
        <f>E330+E331+E332</f>
        <v>3170000</v>
      </c>
      <c r="F329" s="132">
        <f>F330+F331+F332</f>
        <v>3170000</v>
      </c>
    </row>
    <row r="330" spans="1:6" ht="58.5" customHeight="1" x14ac:dyDescent="0.3">
      <c r="A330" s="49" t="s">
        <v>160</v>
      </c>
      <c r="B330" s="39" t="s">
        <v>231</v>
      </c>
      <c r="C330" s="120">
        <v>100</v>
      </c>
      <c r="D330" s="137">
        <v>3170000</v>
      </c>
      <c r="E330" s="137">
        <v>3170000</v>
      </c>
      <c r="F330" s="137">
        <v>3170000</v>
      </c>
    </row>
    <row r="331" spans="1:6" ht="24" hidden="1" x14ac:dyDescent="0.3">
      <c r="A331" s="49" t="s">
        <v>171</v>
      </c>
      <c r="B331" s="39" t="s">
        <v>231</v>
      </c>
      <c r="C331" s="120">
        <v>200</v>
      </c>
      <c r="D331" s="133">
        <v>0</v>
      </c>
      <c r="E331" s="222">
        <v>0</v>
      </c>
      <c r="F331" s="222">
        <v>0</v>
      </c>
    </row>
    <row r="332" spans="1:6" hidden="1" x14ac:dyDescent="0.3">
      <c r="A332" s="49" t="s">
        <v>215</v>
      </c>
      <c r="B332" s="39" t="s">
        <v>231</v>
      </c>
      <c r="C332" s="120">
        <v>800</v>
      </c>
      <c r="D332" s="133">
        <v>0</v>
      </c>
      <c r="E332" s="222">
        <v>0</v>
      </c>
      <c r="F332" s="222">
        <v>0</v>
      </c>
    </row>
    <row r="333" spans="1:6" ht="48" x14ac:dyDescent="0.3">
      <c r="A333" s="49" t="s">
        <v>653</v>
      </c>
      <c r="B333" s="39" t="s">
        <v>652</v>
      </c>
      <c r="C333" s="120"/>
      <c r="D333" s="133">
        <f>D334</f>
        <v>9466</v>
      </c>
      <c r="E333" s="133">
        <f t="shared" ref="E333:F333" si="91">E334</f>
        <v>9466</v>
      </c>
      <c r="F333" s="133">
        <f t="shared" si="91"/>
        <v>9466</v>
      </c>
    </row>
    <row r="334" spans="1:6" ht="60" x14ac:dyDescent="0.3">
      <c r="A334" s="49" t="s">
        <v>160</v>
      </c>
      <c r="B334" s="39" t="s">
        <v>652</v>
      </c>
      <c r="C334" s="120">
        <v>100</v>
      </c>
      <c r="D334" s="133">
        <v>9466</v>
      </c>
      <c r="E334" s="222">
        <v>9466</v>
      </c>
      <c r="F334" s="222">
        <v>9466</v>
      </c>
    </row>
    <row r="335" spans="1:6" ht="34.200000000000003" x14ac:dyDescent="0.3">
      <c r="A335" s="45" t="s">
        <v>355</v>
      </c>
      <c r="B335" s="38" t="s">
        <v>535</v>
      </c>
      <c r="C335" s="121"/>
      <c r="D335" s="131">
        <f>D336</f>
        <v>50000</v>
      </c>
      <c r="E335" s="131">
        <f t="shared" ref="E335:F335" si="92">E336</f>
        <v>0</v>
      </c>
      <c r="F335" s="131">
        <f t="shared" si="92"/>
        <v>0</v>
      </c>
    </row>
    <row r="336" spans="1:6" ht="48" x14ac:dyDescent="0.3">
      <c r="A336" s="49" t="s">
        <v>774</v>
      </c>
      <c r="B336" s="39" t="s">
        <v>587</v>
      </c>
      <c r="C336" s="120"/>
      <c r="D336" s="132">
        <f>D337</f>
        <v>50000</v>
      </c>
      <c r="E336" s="132">
        <f t="shared" ref="E336:F338" si="93">E337</f>
        <v>0</v>
      </c>
      <c r="F336" s="132">
        <f t="shared" si="93"/>
        <v>0</v>
      </c>
    </row>
    <row r="337" spans="1:6" ht="60" x14ac:dyDescent="0.3">
      <c r="A337" s="49" t="s">
        <v>711</v>
      </c>
      <c r="B337" s="39" t="s">
        <v>588</v>
      </c>
      <c r="C337" s="120"/>
      <c r="D337" s="132">
        <f>D338</f>
        <v>50000</v>
      </c>
      <c r="E337" s="132">
        <f t="shared" si="93"/>
        <v>0</v>
      </c>
      <c r="F337" s="132">
        <f t="shared" si="93"/>
        <v>0</v>
      </c>
    </row>
    <row r="338" spans="1:6" ht="36" x14ac:dyDescent="0.3">
      <c r="A338" s="49" t="s">
        <v>357</v>
      </c>
      <c r="B338" s="39" t="s">
        <v>358</v>
      </c>
      <c r="C338" s="120"/>
      <c r="D338" s="132">
        <f>D339</f>
        <v>50000</v>
      </c>
      <c r="E338" s="132">
        <f t="shared" si="93"/>
        <v>0</v>
      </c>
      <c r="F338" s="132">
        <f t="shared" si="93"/>
        <v>0</v>
      </c>
    </row>
    <row r="339" spans="1:6" ht="24" x14ac:dyDescent="0.3">
      <c r="A339" s="49" t="s">
        <v>171</v>
      </c>
      <c r="B339" s="39" t="s">
        <v>358</v>
      </c>
      <c r="C339" s="120">
        <v>200</v>
      </c>
      <c r="D339" s="133">
        <v>50000</v>
      </c>
      <c r="E339" s="130">
        <v>0</v>
      </c>
      <c r="F339" s="130">
        <v>0</v>
      </c>
    </row>
    <row r="340" spans="1:6" ht="34.200000000000003" x14ac:dyDescent="0.3">
      <c r="A340" s="45" t="s">
        <v>204</v>
      </c>
      <c r="B340" s="42" t="s">
        <v>205</v>
      </c>
      <c r="C340" s="118"/>
      <c r="D340" s="129">
        <f>D341+D345</f>
        <v>563313</v>
      </c>
      <c r="E340" s="129">
        <f t="shared" ref="E340:F340" si="94">E341+E345</f>
        <v>563313</v>
      </c>
      <c r="F340" s="129">
        <f t="shared" si="94"/>
        <v>563313</v>
      </c>
    </row>
    <row r="341" spans="1:6" ht="36" x14ac:dyDescent="0.3">
      <c r="A341" s="52" t="s">
        <v>412</v>
      </c>
      <c r="B341" s="39" t="s">
        <v>589</v>
      </c>
      <c r="C341" s="120"/>
      <c r="D341" s="132">
        <f>D342</f>
        <v>90000</v>
      </c>
      <c r="E341" s="132">
        <f t="shared" ref="E341:F343" si="95">E342</f>
        <v>90000</v>
      </c>
      <c r="F341" s="132">
        <f t="shared" si="95"/>
        <v>90000</v>
      </c>
    </row>
    <row r="342" spans="1:6" ht="36" x14ac:dyDescent="0.3">
      <c r="A342" s="52" t="s">
        <v>681</v>
      </c>
      <c r="B342" s="39" t="s">
        <v>414</v>
      </c>
      <c r="C342" s="120"/>
      <c r="D342" s="132">
        <f>D343</f>
        <v>90000</v>
      </c>
      <c r="E342" s="132">
        <f t="shared" si="95"/>
        <v>90000</v>
      </c>
      <c r="F342" s="132">
        <f t="shared" si="95"/>
        <v>90000</v>
      </c>
    </row>
    <row r="343" spans="1:6" ht="24" x14ac:dyDescent="0.3">
      <c r="A343" s="49" t="s">
        <v>415</v>
      </c>
      <c r="B343" s="39" t="s">
        <v>416</v>
      </c>
      <c r="C343" s="120"/>
      <c r="D343" s="132">
        <f>D344</f>
        <v>90000</v>
      </c>
      <c r="E343" s="132">
        <f t="shared" si="95"/>
        <v>90000</v>
      </c>
      <c r="F343" s="132">
        <f t="shared" si="95"/>
        <v>90000</v>
      </c>
    </row>
    <row r="344" spans="1:6" ht="24" x14ac:dyDescent="0.3">
      <c r="A344" s="49" t="s">
        <v>171</v>
      </c>
      <c r="B344" s="39" t="s">
        <v>416</v>
      </c>
      <c r="C344" s="120">
        <v>200</v>
      </c>
      <c r="D344" s="133">
        <v>90000</v>
      </c>
      <c r="E344" s="130">
        <v>90000</v>
      </c>
      <c r="F344" s="130">
        <v>90000</v>
      </c>
    </row>
    <row r="345" spans="1:6" ht="36" x14ac:dyDescent="0.3">
      <c r="A345" s="52" t="s">
        <v>775</v>
      </c>
      <c r="B345" s="39" t="s">
        <v>207</v>
      </c>
      <c r="C345" s="123"/>
      <c r="D345" s="132">
        <f>D346</f>
        <v>473313</v>
      </c>
      <c r="E345" s="132">
        <f t="shared" ref="E345:F347" si="96">E346</f>
        <v>473313</v>
      </c>
      <c r="F345" s="132">
        <f t="shared" si="96"/>
        <v>473313</v>
      </c>
    </row>
    <row r="346" spans="1:6" ht="48" x14ac:dyDescent="0.3">
      <c r="A346" s="52" t="s">
        <v>208</v>
      </c>
      <c r="B346" s="39" t="s">
        <v>679</v>
      </c>
      <c r="C346" s="123"/>
      <c r="D346" s="132">
        <f>D347</f>
        <v>473313</v>
      </c>
      <c r="E346" s="132">
        <f t="shared" si="96"/>
        <v>473313</v>
      </c>
      <c r="F346" s="132">
        <f t="shared" si="96"/>
        <v>473313</v>
      </c>
    </row>
    <row r="347" spans="1:6" ht="36" x14ac:dyDescent="0.3">
      <c r="A347" s="49" t="s">
        <v>209</v>
      </c>
      <c r="B347" s="39" t="s">
        <v>680</v>
      </c>
      <c r="C347" s="123"/>
      <c r="D347" s="132">
        <f>D348</f>
        <v>473313</v>
      </c>
      <c r="E347" s="132">
        <f t="shared" si="96"/>
        <v>473313</v>
      </c>
      <c r="F347" s="132">
        <f t="shared" si="96"/>
        <v>473313</v>
      </c>
    </row>
    <row r="348" spans="1:6" ht="60" x14ac:dyDescent="0.3">
      <c r="A348" s="49" t="s">
        <v>160</v>
      </c>
      <c r="B348" s="39" t="s">
        <v>680</v>
      </c>
      <c r="C348" s="123" t="s">
        <v>201</v>
      </c>
      <c r="D348" s="132">
        <v>473313</v>
      </c>
      <c r="E348" s="130">
        <v>473313</v>
      </c>
      <c r="F348" s="130">
        <v>473313</v>
      </c>
    </row>
    <row r="349" spans="1:6" ht="45.6" x14ac:dyDescent="0.3">
      <c r="A349" s="45" t="s">
        <v>686</v>
      </c>
      <c r="B349" s="38" t="s">
        <v>682</v>
      </c>
      <c r="C349" s="124"/>
      <c r="D349" s="131">
        <f>D350</f>
        <v>16256000</v>
      </c>
      <c r="E349" s="131">
        <f t="shared" ref="E349:F349" si="97">E350</f>
        <v>15748000</v>
      </c>
      <c r="F349" s="131">
        <f t="shared" si="97"/>
        <v>15815000</v>
      </c>
    </row>
    <row r="350" spans="1:6" ht="60" x14ac:dyDescent="0.3">
      <c r="A350" s="49" t="s">
        <v>742</v>
      </c>
      <c r="B350" s="39" t="s">
        <v>683</v>
      </c>
      <c r="C350" s="123"/>
      <c r="D350" s="132">
        <f>D351</f>
        <v>16256000</v>
      </c>
      <c r="E350" s="132">
        <f t="shared" ref="E350:F351" si="98">E351</f>
        <v>15748000</v>
      </c>
      <c r="F350" s="132">
        <f t="shared" si="98"/>
        <v>15815000</v>
      </c>
    </row>
    <row r="351" spans="1:6" ht="39" customHeight="1" x14ac:dyDescent="0.3">
      <c r="A351" s="49" t="s">
        <v>687</v>
      </c>
      <c r="B351" s="39" t="s">
        <v>684</v>
      </c>
      <c r="C351" s="123"/>
      <c r="D351" s="132">
        <f>D352</f>
        <v>16256000</v>
      </c>
      <c r="E351" s="132">
        <f t="shared" si="98"/>
        <v>15748000</v>
      </c>
      <c r="F351" s="132">
        <f t="shared" si="98"/>
        <v>15815000</v>
      </c>
    </row>
    <row r="352" spans="1:6" ht="24" x14ac:dyDescent="0.3">
      <c r="A352" s="49" t="s">
        <v>289</v>
      </c>
      <c r="B352" s="39" t="s">
        <v>685</v>
      </c>
      <c r="C352" s="123"/>
      <c r="D352" s="132">
        <f>D353+D354+D355</f>
        <v>16256000</v>
      </c>
      <c r="E352" s="132">
        <f t="shared" ref="E352:F352" si="99">E353+E354+E355</f>
        <v>15748000</v>
      </c>
      <c r="F352" s="132">
        <f t="shared" si="99"/>
        <v>15815000</v>
      </c>
    </row>
    <row r="353" spans="1:6" ht="60" x14ac:dyDescent="0.3">
      <c r="A353" s="49" t="s">
        <v>160</v>
      </c>
      <c r="B353" s="39" t="s">
        <v>685</v>
      </c>
      <c r="C353" s="123">
        <v>100</v>
      </c>
      <c r="D353" s="132">
        <v>15148000</v>
      </c>
      <c r="E353" s="130">
        <v>15148000</v>
      </c>
      <c r="F353" s="130">
        <v>15148000</v>
      </c>
    </row>
    <row r="354" spans="1:6" ht="24" x14ac:dyDescent="0.3">
      <c r="A354" s="49" t="s">
        <v>171</v>
      </c>
      <c r="B354" s="39" t="s">
        <v>685</v>
      </c>
      <c r="C354" s="123">
        <v>200</v>
      </c>
      <c r="D354" s="132">
        <v>941000</v>
      </c>
      <c r="E354" s="130">
        <v>500000</v>
      </c>
      <c r="F354" s="130">
        <v>500000</v>
      </c>
    </row>
    <row r="355" spans="1:6" x14ac:dyDescent="0.3">
      <c r="A355" s="49" t="s">
        <v>215</v>
      </c>
      <c r="B355" s="39" t="s">
        <v>685</v>
      </c>
      <c r="C355" s="123">
        <v>800</v>
      </c>
      <c r="D355" s="132">
        <v>167000</v>
      </c>
      <c r="E355" s="130">
        <v>100000</v>
      </c>
      <c r="F355" s="130">
        <v>167000</v>
      </c>
    </row>
    <row r="356" spans="1:6" ht="45.6" x14ac:dyDescent="0.3">
      <c r="A356" s="45" t="s">
        <v>692</v>
      </c>
      <c r="B356" s="38" t="s">
        <v>688</v>
      </c>
      <c r="C356" s="124"/>
      <c r="D356" s="131">
        <f>D357</f>
        <v>19534000</v>
      </c>
      <c r="E356" s="131">
        <f t="shared" ref="E356:F356" si="100">E357</f>
        <v>9326512</v>
      </c>
      <c r="F356" s="131">
        <f t="shared" si="100"/>
        <v>9666369</v>
      </c>
    </row>
    <row r="357" spans="1:6" ht="60" x14ac:dyDescent="0.3">
      <c r="A357" s="49" t="s">
        <v>743</v>
      </c>
      <c r="B357" s="39" t="s">
        <v>689</v>
      </c>
      <c r="C357" s="123"/>
      <c r="D357" s="132">
        <f>D358</f>
        <v>19534000</v>
      </c>
      <c r="E357" s="132">
        <f t="shared" ref="E357:F358" si="101">E358</f>
        <v>9326512</v>
      </c>
      <c r="F357" s="132">
        <f t="shared" si="101"/>
        <v>9666369</v>
      </c>
    </row>
    <row r="358" spans="1:6" ht="36" x14ac:dyDescent="0.3">
      <c r="A358" s="49" t="s">
        <v>706</v>
      </c>
      <c r="B358" s="39" t="s">
        <v>691</v>
      </c>
      <c r="C358" s="123"/>
      <c r="D358" s="132">
        <f>D359</f>
        <v>19534000</v>
      </c>
      <c r="E358" s="132">
        <f t="shared" si="101"/>
        <v>9326512</v>
      </c>
      <c r="F358" s="132">
        <f t="shared" si="101"/>
        <v>9666369</v>
      </c>
    </row>
    <row r="359" spans="1:6" ht="24" x14ac:dyDescent="0.3">
      <c r="A359" s="49" t="s">
        <v>289</v>
      </c>
      <c r="B359" s="39" t="s">
        <v>690</v>
      </c>
      <c r="C359" s="123"/>
      <c r="D359" s="132">
        <f>D360+D361+D362</f>
        <v>19534000</v>
      </c>
      <c r="E359" s="132">
        <f t="shared" ref="E359:F359" si="102">E360+E361+E362</f>
        <v>9326512</v>
      </c>
      <c r="F359" s="132">
        <f t="shared" si="102"/>
        <v>9666369</v>
      </c>
    </row>
    <row r="360" spans="1:6" ht="60" x14ac:dyDescent="0.3">
      <c r="A360" s="49" t="s">
        <v>160</v>
      </c>
      <c r="B360" s="39" t="s">
        <v>690</v>
      </c>
      <c r="C360" s="123">
        <v>100</v>
      </c>
      <c r="D360" s="132">
        <v>5561000</v>
      </c>
      <c r="E360" s="130">
        <v>5561000</v>
      </c>
      <c r="F360" s="130">
        <v>5561000</v>
      </c>
    </row>
    <row r="361" spans="1:6" ht="24" x14ac:dyDescent="0.3">
      <c r="A361" s="49" t="s">
        <v>171</v>
      </c>
      <c r="B361" s="39" t="s">
        <v>690</v>
      </c>
      <c r="C361" s="123">
        <v>200</v>
      </c>
      <c r="D361" s="218">
        <v>13887000</v>
      </c>
      <c r="E361" s="130">
        <v>3715512</v>
      </c>
      <c r="F361" s="130">
        <v>4029369</v>
      </c>
    </row>
    <row r="362" spans="1:6" x14ac:dyDescent="0.3">
      <c r="A362" s="49" t="s">
        <v>215</v>
      </c>
      <c r="B362" s="39" t="s">
        <v>690</v>
      </c>
      <c r="C362" s="123">
        <v>800</v>
      </c>
      <c r="D362" s="132">
        <v>86000</v>
      </c>
      <c r="E362" s="130">
        <v>50000</v>
      </c>
      <c r="F362" s="130">
        <v>76000</v>
      </c>
    </row>
    <row r="363" spans="1:6" x14ac:dyDescent="0.3">
      <c r="A363" s="45" t="s">
        <v>590</v>
      </c>
      <c r="B363" s="38"/>
      <c r="C363" s="124"/>
      <c r="D363" s="131">
        <f>D364+D368+D386+D390+D397+D413+D379+D418</f>
        <v>186341207.47</v>
      </c>
      <c r="E363" s="131">
        <f t="shared" ref="E363:F363" si="103">E364+E368+E386+E390+E397+E413+E379+E418</f>
        <v>31560888</v>
      </c>
      <c r="F363" s="131">
        <f t="shared" si="103"/>
        <v>31737352</v>
      </c>
    </row>
    <row r="364" spans="1:6" ht="22.8" x14ac:dyDescent="0.3">
      <c r="A364" s="45" t="s">
        <v>155</v>
      </c>
      <c r="B364" s="38" t="s">
        <v>156</v>
      </c>
      <c r="C364" s="121"/>
      <c r="D364" s="131">
        <f>D365</f>
        <v>2146000</v>
      </c>
      <c r="E364" s="131">
        <f t="shared" ref="E364:F366" si="104">E365</f>
        <v>2146000</v>
      </c>
      <c r="F364" s="131">
        <f t="shared" si="104"/>
        <v>2146000</v>
      </c>
    </row>
    <row r="365" spans="1:6" x14ac:dyDescent="0.3">
      <c r="A365" s="49" t="s">
        <v>157</v>
      </c>
      <c r="B365" s="39" t="s">
        <v>158</v>
      </c>
      <c r="C365" s="120"/>
      <c r="D365" s="132">
        <f>D366</f>
        <v>2146000</v>
      </c>
      <c r="E365" s="132">
        <f t="shared" si="104"/>
        <v>2146000</v>
      </c>
      <c r="F365" s="132">
        <f t="shared" si="104"/>
        <v>2146000</v>
      </c>
    </row>
    <row r="366" spans="1:6" ht="24" x14ac:dyDescent="0.3">
      <c r="A366" s="49" t="s">
        <v>159</v>
      </c>
      <c r="B366" s="39" t="s">
        <v>525</v>
      </c>
      <c r="C366" s="120"/>
      <c r="D366" s="132">
        <f>D367</f>
        <v>2146000</v>
      </c>
      <c r="E366" s="132">
        <f t="shared" si="104"/>
        <v>2146000</v>
      </c>
      <c r="F366" s="132">
        <f t="shared" si="104"/>
        <v>2146000</v>
      </c>
    </row>
    <row r="367" spans="1:6" ht="60" x14ac:dyDescent="0.3">
      <c r="A367" s="49" t="s">
        <v>160</v>
      </c>
      <c r="B367" s="39" t="s">
        <v>525</v>
      </c>
      <c r="C367" s="120">
        <v>100</v>
      </c>
      <c r="D367" s="132">
        <v>2146000</v>
      </c>
      <c r="E367" s="130">
        <v>2146000</v>
      </c>
      <c r="F367" s="130">
        <v>2146000</v>
      </c>
    </row>
    <row r="368" spans="1:6" ht="22.8" x14ac:dyDescent="0.3">
      <c r="A368" s="45" t="s">
        <v>210</v>
      </c>
      <c r="B368" s="38" t="s">
        <v>211</v>
      </c>
      <c r="C368" s="125"/>
      <c r="D368" s="131">
        <f>D369</f>
        <v>23676312</v>
      </c>
      <c r="E368" s="131">
        <f>E369</f>
        <v>23676312</v>
      </c>
      <c r="F368" s="131">
        <f>F369</f>
        <v>23676312</v>
      </c>
    </row>
    <row r="369" spans="1:6" ht="24" x14ac:dyDescent="0.3">
      <c r="A369" s="49" t="s">
        <v>212</v>
      </c>
      <c r="B369" s="39" t="s">
        <v>213</v>
      </c>
      <c r="C369" s="126"/>
      <c r="D369" s="132">
        <f>D370+D374+D376</f>
        <v>23676312</v>
      </c>
      <c r="E369" s="132">
        <f t="shared" ref="E369:F369" si="105">E370+E374+E376</f>
        <v>23676312</v>
      </c>
      <c r="F369" s="132">
        <f t="shared" si="105"/>
        <v>23676312</v>
      </c>
    </row>
    <row r="370" spans="1:6" ht="24" x14ac:dyDescent="0.3">
      <c r="A370" s="49" t="s">
        <v>159</v>
      </c>
      <c r="B370" s="39" t="s">
        <v>214</v>
      </c>
      <c r="C370" s="126"/>
      <c r="D370" s="132">
        <f>D371+D372+D373</f>
        <v>23140000</v>
      </c>
      <c r="E370" s="132">
        <f>E371+E372+E373</f>
        <v>23140000</v>
      </c>
      <c r="F370" s="132">
        <f>F371+F372+F373</f>
        <v>23140000</v>
      </c>
    </row>
    <row r="371" spans="1:6" ht="60" x14ac:dyDescent="0.3">
      <c r="A371" s="49" t="s">
        <v>160</v>
      </c>
      <c r="B371" s="39" t="s">
        <v>214</v>
      </c>
      <c r="C371" s="120">
        <v>100</v>
      </c>
      <c r="D371" s="132">
        <v>23140000</v>
      </c>
      <c r="E371" s="130">
        <v>23140000</v>
      </c>
      <c r="F371" s="130">
        <v>23140000</v>
      </c>
    </row>
    <row r="372" spans="1:6" ht="24" hidden="1" x14ac:dyDescent="0.3">
      <c r="A372" s="49" t="s">
        <v>171</v>
      </c>
      <c r="B372" s="39" t="s">
        <v>214</v>
      </c>
      <c r="C372" s="120">
        <v>200</v>
      </c>
      <c r="D372" s="132"/>
      <c r="E372" s="222"/>
      <c r="F372" s="222"/>
    </row>
    <row r="373" spans="1:6" hidden="1" x14ac:dyDescent="0.3">
      <c r="A373" s="49" t="s">
        <v>215</v>
      </c>
      <c r="B373" s="39" t="s">
        <v>214</v>
      </c>
      <c r="C373" s="120">
        <v>800</v>
      </c>
      <c r="D373" s="130"/>
      <c r="E373" s="222"/>
      <c r="F373" s="222"/>
    </row>
    <row r="374" spans="1:6" ht="24" x14ac:dyDescent="0.3">
      <c r="A374" s="49" t="s">
        <v>217</v>
      </c>
      <c r="B374" s="39" t="s">
        <v>218</v>
      </c>
      <c r="C374" s="126"/>
      <c r="D374" s="132">
        <f>D375</f>
        <v>473312</v>
      </c>
      <c r="E374" s="132">
        <f>E375</f>
        <v>473312</v>
      </c>
      <c r="F374" s="132">
        <f>F375</f>
        <v>473312</v>
      </c>
    </row>
    <row r="375" spans="1:6" ht="60" x14ac:dyDescent="0.3">
      <c r="A375" s="49" t="s">
        <v>160</v>
      </c>
      <c r="B375" s="39" t="s">
        <v>218</v>
      </c>
      <c r="C375" s="126">
        <v>100</v>
      </c>
      <c r="D375" s="132">
        <v>473312</v>
      </c>
      <c r="E375" s="130">
        <v>473312</v>
      </c>
      <c r="F375" s="130">
        <v>473312</v>
      </c>
    </row>
    <row r="376" spans="1:6" ht="24" x14ac:dyDescent="0.3">
      <c r="A376" s="49" t="s">
        <v>159</v>
      </c>
      <c r="B376" s="39" t="s">
        <v>214</v>
      </c>
      <c r="C376" s="126"/>
      <c r="D376" s="132">
        <f>D377</f>
        <v>63000</v>
      </c>
      <c r="E376" s="132">
        <f t="shared" ref="E376:F376" si="106">E377</f>
        <v>63000</v>
      </c>
      <c r="F376" s="132">
        <f t="shared" si="106"/>
        <v>63000</v>
      </c>
    </row>
    <row r="377" spans="1:6" ht="60" x14ac:dyDescent="0.3">
      <c r="A377" s="49" t="s">
        <v>160</v>
      </c>
      <c r="B377" s="39" t="s">
        <v>214</v>
      </c>
      <c r="C377" s="126">
        <v>100</v>
      </c>
      <c r="D377" s="132">
        <v>63000</v>
      </c>
      <c r="E377" s="130">
        <v>63000</v>
      </c>
      <c r="F377" s="130">
        <v>63000</v>
      </c>
    </row>
    <row r="378" spans="1:6" ht="24" x14ac:dyDescent="0.3">
      <c r="A378" s="49" t="s">
        <v>171</v>
      </c>
      <c r="B378" s="39" t="s">
        <v>214</v>
      </c>
      <c r="C378" s="126">
        <v>200</v>
      </c>
      <c r="D378" s="132"/>
      <c r="E378" s="130"/>
      <c r="F378" s="130"/>
    </row>
    <row r="379" spans="1:6" ht="22.8" x14ac:dyDescent="0.3">
      <c r="A379" s="45" t="s">
        <v>232</v>
      </c>
      <c r="B379" s="38" t="s">
        <v>233</v>
      </c>
      <c r="C379" s="125"/>
      <c r="D379" s="131">
        <f>D380+D383</f>
        <v>1083312</v>
      </c>
      <c r="E379" s="131">
        <f>E380+E383</f>
        <v>1083312</v>
      </c>
      <c r="F379" s="131">
        <f>F380+F383</f>
        <v>1083312</v>
      </c>
    </row>
    <row r="380" spans="1:6" ht="24" x14ac:dyDescent="0.3">
      <c r="A380" s="49" t="s">
        <v>234</v>
      </c>
      <c r="B380" s="39" t="s">
        <v>235</v>
      </c>
      <c r="C380" s="126"/>
      <c r="D380" s="132">
        <f t="shared" ref="D380:F381" si="107">D381</f>
        <v>610000</v>
      </c>
      <c r="E380" s="132">
        <f t="shared" si="107"/>
        <v>610000</v>
      </c>
      <c r="F380" s="132">
        <f t="shared" si="107"/>
        <v>610000</v>
      </c>
    </row>
    <row r="381" spans="1:6" ht="24" x14ac:dyDescent="0.3">
      <c r="A381" s="49" t="s">
        <v>159</v>
      </c>
      <c r="B381" s="39" t="s">
        <v>236</v>
      </c>
      <c r="C381" s="126"/>
      <c r="D381" s="132">
        <f t="shared" si="107"/>
        <v>610000</v>
      </c>
      <c r="E381" s="132">
        <f t="shared" si="107"/>
        <v>610000</v>
      </c>
      <c r="F381" s="132">
        <f t="shared" si="107"/>
        <v>610000</v>
      </c>
    </row>
    <row r="382" spans="1:6" ht="60" x14ac:dyDescent="0.3">
      <c r="A382" s="49" t="s">
        <v>160</v>
      </c>
      <c r="B382" s="39" t="s">
        <v>236</v>
      </c>
      <c r="C382" s="126">
        <v>100</v>
      </c>
      <c r="D382" s="133">
        <v>610000</v>
      </c>
      <c r="E382" s="130">
        <v>610000</v>
      </c>
      <c r="F382" s="130">
        <v>610000</v>
      </c>
    </row>
    <row r="383" spans="1:6" ht="24" x14ac:dyDescent="0.3">
      <c r="A383" s="49" t="s">
        <v>237</v>
      </c>
      <c r="B383" s="39" t="s">
        <v>238</v>
      </c>
      <c r="C383" s="126"/>
      <c r="D383" s="132">
        <f t="shared" ref="D383:F384" si="108">D384</f>
        <v>473312</v>
      </c>
      <c r="E383" s="132">
        <f t="shared" si="108"/>
        <v>473312</v>
      </c>
      <c r="F383" s="132">
        <f t="shared" si="108"/>
        <v>473312</v>
      </c>
    </row>
    <row r="384" spans="1:6" ht="24" x14ac:dyDescent="0.3">
      <c r="A384" s="49" t="s">
        <v>239</v>
      </c>
      <c r="B384" s="39" t="s">
        <v>240</v>
      </c>
      <c r="C384" s="126"/>
      <c r="D384" s="132">
        <f t="shared" si="108"/>
        <v>473312</v>
      </c>
      <c r="E384" s="132">
        <f t="shared" si="108"/>
        <v>473312</v>
      </c>
      <c r="F384" s="132">
        <f t="shared" si="108"/>
        <v>473312</v>
      </c>
    </row>
    <row r="385" spans="1:6" ht="60" x14ac:dyDescent="0.3">
      <c r="A385" s="49" t="s">
        <v>160</v>
      </c>
      <c r="B385" s="39" t="s">
        <v>240</v>
      </c>
      <c r="C385" s="126" t="s">
        <v>201</v>
      </c>
      <c r="D385" s="133">
        <v>473312</v>
      </c>
      <c r="E385" s="130">
        <v>473312</v>
      </c>
      <c r="F385" s="130">
        <v>473312</v>
      </c>
    </row>
    <row r="386" spans="1:6" ht="34.200000000000003" x14ac:dyDescent="0.3">
      <c r="A386" s="45" t="s">
        <v>172</v>
      </c>
      <c r="B386" s="38" t="s">
        <v>173</v>
      </c>
      <c r="C386" s="121"/>
      <c r="D386" s="131">
        <f t="shared" ref="D386:F388" si="109">D387</f>
        <v>887000</v>
      </c>
      <c r="E386" s="131">
        <f t="shared" si="109"/>
        <v>887000</v>
      </c>
      <c r="F386" s="131">
        <f t="shared" si="109"/>
        <v>887000</v>
      </c>
    </row>
    <row r="387" spans="1:6" ht="24" x14ac:dyDescent="0.3">
      <c r="A387" s="49" t="s">
        <v>698</v>
      </c>
      <c r="B387" s="39" t="s">
        <v>174</v>
      </c>
      <c r="C387" s="120"/>
      <c r="D387" s="132">
        <f t="shared" si="109"/>
        <v>887000</v>
      </c>
      <c r="E387" s="132">
        <f t="shared" si="109"/>
        <v>887000</v>
      </c>
      <c r="F387" s="132">
        <f t="shared" si="109"/>
        <v>887000</v>
      </c>
    </row>
    <row r="388" spans="1:6" ht="24" x14ac:dyDescent="0.3">
      <c r="A388" s="49" t="s">
        <v>159</v>
      </c>
      <c r="B388" s="39" t="s">
        <v>175</v>
      </c>
      <c r="C388" s="120"/>
      <c r="D388" s="132">
        <f t="shared" si="109"/>
        <v>887000</v>
      </c>
      <c r="E388" s="132">
        <f t="shared" si="109"/>
        <v>887000</v>
      </c>
      <c r="F388" s="132">
        <f t="shared" si="109"/>
        <v>887000</v>
      </c>
    </row>
    <row r="389" spans="1:6" ht="60" x14ac:dyDescent="0.3">
      <c r="A389" s="49" t="s">
        <v>160</v>
      </c>
      <c r="B389" s="39" t="s">
        <v>175</v>
      </c>
      <c r="C389" s="120">
        <v>100</v>
      </c>
      <c r="D389" s="132">
        <v>887000</v>
      </c>
      <c r="E389" s="222">
        <v>887000</v>
      </c>
      <c r="F389" s="222">
        <v>887000</v>
      </c>
    </row>
    <row r="390" spans="1:6" ht="34.200000000000003" x14ac:dyDescent="0.3">
      <c r="A390" s="117" t="s">
        <v>290</v>
      </c>
      <c r="B390" s="140" t="s">
        <v>291</v>
      </c>
      <c r="C390" s="127"/>
      <c r="D390" s="131">
        <f>D391</f>
        <v>87614952.469999999</v>
      </c>
      <c r="E390" s="131">
        <f>E391</f>
        <v>100000</v>
      </c>
      <c r="F390" s="131">
        <f>F391</f>
        <v>100000</v>
      </c>
    </row>
    <row r="391" spans="1:6" ht="24" x14ac:dyDescent="0.3">
      <c r="A391" s="67" t="s">
        <v>292</v>
      </c>
      <c r="B391" s="141" t="s">
        <v>293</v>
      </c>
      <c r="C391" s="128"/>
      <c r="D391" s="132">
        <f>D394+D392</f>
        <v>87614952.469999999</v>
      </c>
      <c r="E391" s="132">
        <f>E394+E392</f>
        <v>100000</v>
      </c>
      <c r="F391" s="132">
        <f>F394+F392</f>
        <v>100000</v>
      </c>
    </row>
    <row r="392" spans="1:6" ht="48" x14ac:dyDescent="0.3">
      <c r="A392" s="49" t="s">
        <v>737</v>
      </c>
      <c r="B392" s="142" t="s">
        <v>527</v>
      </c>
      <c r="C392" s="41"/>
      <c r="D392" s="132">
        <f>D393</f>
        <v>2045</v>
      </c>
      <c r="E392" s="132">
        <f>E393</f>
        <v>0</v>
      </c>
      <c r="F392" s="132">
        <f>F393</f>
        <v>0</v>
      </c>
    </row>
    <row r="393" spans="1:6" ht="24" x14ac:dyDescent="0.3">
      <c r="A393" s="49" t="s">
        <v>185</v>
      </c>
      <c r="B393" s="142" t="s">
        <v>527</v>
      </c>
      <c r="C393" s="41">
        <v>200</v>
      </c>
      <c r="D393" s="132">
        <v>2045</v>
      </c>
      <c r="E393" s="132">
        <v>0</v>
      </c>
      <c r="F393" s="132">
        <v>0</v>
      </c>
    </row>
    <row r="394" spans="1:6" ht="24" x14ac:dyDescent="0.3">
      <c r="A394" s="67" t="s">
        <v>294</v>
      </c>
      <c r="B394" s="141" t="s">
        <v>295</v>
      </c>
      <c r="C394" s="128"/>
      <c r="D394" s="132">
        <f>D395+D396</f>
        <v>87612907.469999999</v>
      </c>
      <c r="E394" s="132">
        <f t="shared" ref="E394:F394" si="110">E395+E396</f>
        <v>100000</v>
      </c>
      <c r="F394" s="132">
        <f t="shared" si="110"/>
        <v>100000</v>
      </c>
    </row>
    <row r="395" spans="1:6" ht="24" x14ac:dyDescent="0.3">
      <c r="A395" s="49" t="s">
        <v>171</v>
      </c>
      <c r="B395" s="141" t="s">
        <v>295</v>
      </c>
      <c r="C395" s="128" t="s">
        <v>296</v>
      </c>
      <c r="D395" s="132">
        <v>783000</v>
      </c>
      <c r="E395" s="130">
        <v>100000</v>
      </c>
      <c r="F395" s="130">
        <v>100000</v>
      </c>
    </row>
    <row r="396" spans="1:6" x14ac:dyDescent="0.3">
      <c r="A396" s="49" t="s">
        <v>215</v>
      </c>
      <c r="B396" s="141" t="s">
        <v>295</v>
      </c>
      <c r="C396" s="128" t="s">
        <v>297</v>
      </c>
      <c r="D396" s="220">
        <v>86829907.469999999</v>
      </c>
      <c r="E396" s="130">
        <v>0</v>
      </c>
      <c r="F396" s="130">
        <v>0</v>
      </c>
    </row>
    <row r="397" spans="1:6" ht="22.8" x14ac:dyDescent="0.3">
      <c r="A397" s="45" t="s">
        <v>219</v>
      </c>
      <c r="B397" s="38" t="s">
        <v>220</v>
      </c>
      <c r="C397" s="121"/>
      <c r="D397" s="131">
        <f>D398+D410</f>
        <v>5052461</v>
      </c>
      <c r="E397" s="131">
        <f t="shared" ref="E397:F397" si="111">E398+E410</f>
        <v>3468264</v>
      </c>
      <c r="F397" s="131">
        <f t="shared" si="111"/>
        <v>3644728</v>
      </c>
    </row>
    <row r="398" spans="1:6" ht="24" x14ac:dyDescent="0.3">
      <c r="A398" s="49" t="s">
        <v>298</v>
      </c>
      <c r="B398" s="39" t="s">
        <v>299</v>
      </c>
      <c r="C398" s="120"/>
      <c r="D398" s="132">
        <f>D399+D401+D406+D408+D403</f>
        <v>3552461</v>
      </c>
      <c r="E398" s="132">
        <f t="shared" ref="E398:F398" si="112">E399+E401+E406+E408+E403</f>
        <v>3468264</v>
      </c>
      <c r="F398" s="132">
        <f t="shared" si="112"/>
        <v>3644728</v>
      </c>
    </row>
    <row r="399" spans="1:6" ht="24" x14ac:dyDescent="0.3">
      <c r="A399" s="49" t="s">
        <v>294</v>
      </c>
      <c r="B399" s="39" t="s">
        <v>300</v>
      </c>
      <c r="C399" s="120"/>
      <c r="D399" s="132">
        <f>D400</f>
        <v>280000</v>
      </c>
      <c r="E399" s="132">
        <f t="shared" ref="E399:F399" si="113">E400</f>
        <v>150000</v>
      </c>
      <c r="F399" s="132">
        <f t="shared" si="113"/>
        <v>280000</v>
      </c>
    </row>
    <row r="400" spans="1:6" x14ac:dyDescent="0.3">
      <c r="A400" s="49" t="s">
        <v>215</v>
      </c>
      <c r="B400" s="39" t="s">
        <v>300</v>
      </c>
      <c r="C400" s="120">
        <v>800</v>
      </c>
      <c r="D400" s="137">
        <v>280000</v>
      </c>
      <c r="E400" s="130">
        <v>150000</v>
      </c>
      <c r="F400" s="130">
        <v>280000</v>
      </c>
    </row>
    <row r="401" spans="1:6" ht="24" x14ac:dyDescent="0.3">
      <c r="A401" s="49" t="s">
        <v>301</v>
      </c>
      <c r="B401" s="39" t="s">
        <v>302</v>
      </c>
      <c r="C401" s="120"/>
      <c r="D401" s="132">
        <f>D402</f>
        <v>10000</v>
      </c>
      <c r="E401" s="132">
        <f>E402</f>
        <v>0</v>
      </c>
      <c r="F401" s="132">
        <f>F402</f>
        <v>0</v>
      </c>
    </row>
    <row r="402" spans="1:6" ht="24" x14ac:dyDescent="0.3">
      <c r="A402" s="49" t="s">
        <v>171</v>
      </c>
      <c r="B402" s="39" t="s">
        <v>302</v>
      </c>
      <c r="C402" s="120">
        <v>200</v>
      </c>
      <c r="D402" s="132">
        <v>10000</v>
      </c>
      <c r="E402" s="222"/>
      <c r="F402" s="222"/>
    </row>
    <row r="403" spans="1:6" ht="36" x14ac:dyDescent="0.3">
      <c r="A403" s="49" t="s">
        <v>799</v>
      </c>
      <c r="B403" s="39" t="s">
        <v>800</v>
      </c>
      <c r="C403" s="120"/>
      <c r="D403" s="132">
        <f>D404+D405</f>
        <v>1693731</v>
      </c>
      <c r="E403" s="132">
        <f t="shared" ref="E403:F403" si="114">E404+E405</f>
        <v>1749534</v>
      </c>
      <c r="F403" s="132">
        <f t="shared" si="114"/>
        <v>1795998</v>
      </c>
    </row>
    <row r="404" spans="1:6" ht="60" x14ac:dyDescent="0.3">
      <c r="A404" s="49" t="s">
        <v>160</v>
      </c>
      <c r="B404" s="39" t="s">
        <v>800</v>
      </c>
      <c r="C404" s="120">
        <v>100</v>
      </c>
      <c r="D404" s="132">
        <v>1100000</v>
      </c>
      <c r="E404" s="222">
        <v>1100000</v>
      </c>
      <c r="F404" s="222">
        <v>1100000</v>
      </c>
    </row>
    <row r="405" spans="1:6" ht="24" x14ac:dyDescent="0.3">
      <c r="A405" s="49" t="s">
        <v>171</v>
      </c>
      <c r="B405" s="39" t="s">
        <v>800</v>
      </c>
      <c r="C405" s="120">
        <v>200</v>
      </c>
      <c r="D405" s="218">
        <v>593731</v>
      </c>
      <c r="E405" s="218">
        <v>649534</v>
      </c>
      <c r="F405" s="218">
        <v>695998</v>
      </c>
    </row>
    <row r="406" spans="1:6" ht="36" x14ac:dyDescent="0.3">
      <c r="A406" s="49" t="s">
        <v>465</v>
      </c>
      <c r="B406" s="39" t="s">
        <v>751</v>
      </c>
      <c r="C406" s="120"/>
      <c r="D406" s="132">
        <f>D407</f>
        <v>1521399</v>
      </c>
      <c r="E406" s="132">
        <f>E407</f>
        <v>1521399</v>
      </c>
      <c r="F406" s="132">
        <f>F407</f>
        <v>1521399</v>
      </c>
    </row>
    <row r="407" spans="1:6" ht="24" x14ac:dyDescent="0.3">
      <c r="A407" s="49" t="s">
        <v>171</v>
      </c>
      <c r="B407" s="39" t="s">
        <v>751</v>
      </c>
      <c r="C407" s="120">
        <v>200</v>
      </c>
      <c r="D407" s="132">
        <v>1521399</v>
      </c>
      <c r="E407" s="130">
        <v>1521399</v>
      </c>
      <c r="F407" s="130">
        <v>1521399</v>
      </c>
    </row>
    <row r="408" spans="1:6" ht="60" x14ac:dyDescent="0.3">
      <c r="A408" s="49" t="s">
        <v>221</v>
      </c>
      <c r="B408" s="39" t="s">
        <v>702</v>
      </c>
      <c r="C408" s="120"/>
      <c r="D408" s="132">
        <f>D409</f>
        <v>47331</v>
      </c>
      <c r="E408" s="132">
        <f>E409</f>
        <v>47331</v>
      </c>
      <c r="F408" s="132">
        <f>F409</f>
        <v>47331</v>
      </c>
    </row>
    <row r="409" spans="1:6" ht="60" x14ac:dyDescent="0.3">
      <c r="A409" s="49" t="s">
        <v>160</v>
      </c>
      <c r="B409" s="39" t="s">
        <v>702</v>
      </c>
      <c r="C409" s="120">
        <v>100</v>
      </c>
      <c r="D409" s="132">
        <v>47331</v>
      </c>
      <c r="E409" s="130">
        <v>47331</v>
      </c>
      <c r="F409" s="130">
        <v>47331</v>
      </c>
    </row>
    <row r="410" spans="1:6" x14ac:dyDescent="0.3">
      <c r="A410" s="225" t="s">
        <v>829</v>
      </c>
      <c r="B410" s="61" t="s">
        <v>826</v>
      </c>
      <c r="C410" s="61"/>
      <c r="D410" s="215">
        <f>D411</f>
        <v>1500000</v>
      </c>
      <c r="E410" s="215">
        <f t="shared" ref="E410:F411" si="115">E411</f>
        <v>0</v>
      </c>
      <c r="F410" s="215">
        <f t="shared" si="115"/>
        <v>0</v>
      </c>
    </row>
    <row r="411" spans="1:6" x14ac:dyDescent="0.3">
      <c r="A411" s="226" t="s">
        <v>830</v>
      </c>
      <c r="B411" s="61" t="s">
        <v>827</v>
      </c>
      <c r="C411" s="61"/>
      <c r="D411" s="215">
        <f>D412</f>
        <v>1500000</v>
      </c>
      <c r="E411" s="215">
        <f t="shared" si="115"/>
        <v>0</v>
      </c>
      <c r="F411" s="215">
        <f t="shared" si="115"/>
        <v>0</v>
      </c>
    </row>
    <row r="412" spans="1:6" x14ac:dyDescent="0.3">
      <c r="A412" s="224" t="s">
        <v>215</v>
      </c>
      <c r="B412" s="61" t="s">
        <v>827</v>
      </c>
      <c r="C412" s="61">
        <v>800</v>
      </c>
      <c r="D412" s="215">
        <v>1500000</v>
      </c>
      <c r="E412" s="215">
        <v>0</v>
      </c>
      <c r="F412" s="215">
        <v>0</v>
      </c>
    </row>
    <row r="413" spans="1:6" ht="22.8" x14ac:dyDescent="0.3">
      <c r="A413" s="45" t="s">
        <v>243</v>
      </c>
      <c r="B413" s="38" t="s">
        <v>244</v>
      </c>
      <c r="C413" s="121"/>
      <c r="D413" s="131">
        <f t="shared" ref="D413:F414" si="116">D414</f>
        <v>3000000</v>
      </c>
      <c r="E413" s="131">
        <f t="shared" si="116"/>
        <v>200000</v>
      </c>
      <c r="F413" s="131">
        <f t="shared" si="116"/>
        <v>200000</v>
      </c>
    </row>
    <row r="414" spans="1:6" x14ac:dyDescent="0.3">
      <c r="A414" s="49" t="s">
        <v>245</v>
      </c>
      <c r="B414" s="39" t="s">
        <v>246</v>
      </c>
      <c r="C414" s="120"/>
      <c r="D414" s="132">
        <f t="shared" si="116"/>
        <v>3000000</v>
      </c>
      <c r="E414" s="132">
        <f t="shared" si="116"/>
        <v>200000</v>
      </c>
      <c r="F414" s="132">
        <f t="shared" si="116"/>
        <v>200000</v>
      </c>
    </row>
    <row r="415" spans="1:6" x14ac:dyDescent="0.3">
      <c r="A415" s="84" t="s">
        <v>247</v>
      </c>
      <c r="B415" s="39" t="s">
        <v>248</v>
      </c>
      <c r="C415" s="120"/>
      <c r="D415" s="132">
        <f>D417+D416</f>
        <v>3000000</v>
      </c>
      <c r="E415" s="132">
        <f>E417</f>
        <v>200000</v>
      </c>
      <c r="F415" s="132">
        <f>F417</f>
        <v>200000</v>
      </c>
    </row>
    <row r="416" spans="1:6" x14ac:dyDescent="0.3">
      <c r="A416" s="49" t="s">
        <v>286</v>
      </c>
      <c r="B416" s="39" t="s">
        <v>248</v>
      </c>
      <c r="C416" s="120">
        <v>300</v>
      </c>
      <c r="D416" s="132">
        <v>300000</v>
      </c>
      <c r="E416" s="132">
        <v>0</v>
      </c>
      <c r="F416" s="132">
        <v>0</v>
      </c>
    </row>
    <row r="417" spans="1:6" x14ac:dyDescent="0.3">
      <c r="A417" s="49" t="s">
        <v>215</v>
      </c>
      <c r="B417" s="39" t="s">
        <v>248</v>
      </c>
      <c r="C417" s="120">
        <v>800</v>
      </c>
      <c r="D417" s="130">
        <v>2700000</v>
      </c>
      <c r="E417" s="222">
        <v>200000</v>
      </c>
      <c r="F417" s="222">
        <v>200000</v>
      </c>
    </row>
    <row r="418" spans="1:6" ht="24" x14ac:dyDescent="0.3">
      <c r="A418" s="49" t="s">
        <v>845</v>
      </c>
      <c r="B418" s="217" t="s">
        <v>843</v>
      </c>
      <c r="C418" s="61"/>
      <c r="D418" s="221">
        <f>D419</f>
        <v>62881170</v>
      </c>
      <c r="E418" s="221">
        <f t="shared" ref="E418:F418" si="117">E419</f>
        <v>0</v>
      </c>
      <c r="F418" s="221">
        <f t="shared" si="117"/>
        <v>0</v>
      </c>
    </row>
    <row r="419" spans="1:6" ht="36" x14ac:dyDescent="0.3">
      <c r="A419" s="49" t="s">
        <v>846</v>
      </c>
      <c r="B419" s="217" t="s">
        <v>841</v>
      </c>
      <c r="C419" s="61"/>
      <c r="D419" s="221">
        <f>D420</f>
        <v>62881170</v>
      </c>
      <c r="E419" s="221">
        <f t="shared" ref="E419:F419" si="118">E420</f>
        <v>0</v>
      </c>
      <c r="F419" s="221">
        <f t="shared" si="118"/>
        <v>0</v>
      </c>
    </row>
    <row r="420" spans="1:6" ht="60" x14ac:dyDescent="0.3">
      <c r="A420" s="49" t="s">
        <v>844</v>
      </c>
      <c r="B420" s="217" t="s">
        <v>842</v>
      </c>
      <c r="C420" s="61"/>
      <c r="D420" s="221">
        <f>D421</f>
        <v>62881170</v>
      </c>
      <c r="E420" s="221">
        <f t="shared" ref="E420:F420" si="119">E421</f>
        <v>0</v>
      </c>
      <c r="F420" s="221">
        <f t="shared" si="119"/>
        <v>0</v>
      </c>
    </row>
    <row r="421" spans="1:6" ht="60" x14ac:dyDescent="0.3">
      <c r="A421" s="49" t="s">
        <v>160</v>
      </c>
      <c r="B421" s="217" t="s">
        <v>842</v>
      </c>
      <c r="C421" s="61">
        <v>100</v>
      </c>
      <c r="D421" s="221">
        <v>62881170</v>
      </c>
      <c r="E421" s="221">
        <v>0</v>
      </c>
      <c r="F421" s="221">
        <v>0</v>
      </c>
    </row>
    <row r="436" spans="4:4" x14ac:dyDescent="0.3">
      <c r="D436" s="33"/>
    </row>
  </sheetData>
  <mergeCells count="7">
    <mergeCell ref="D1:F5"/>
    <mergeCell ref="B6:D6"/>
    <mergeCell ref="A7:F7"/>
    <mergeCell ref="A11:A12"/>
    <mergeCell ref="D11:F11"/>
    <mergeCell ref="B11:B12"/>
    <mergeCell ref="C11:C12"/>
  </mergeCells>
  <hyperlinks>
    <hyperlink ref="A218" r:id="rId1" display="consultantplus://offline/ref=C6EF3AE28B6C46D1117CBBA251A07B11C6C7C5768D67668B05322DA1BBA42282C9440EEF08E6CC43400635U6VBM" xr:uid="{00000000-0004-0000-0400-000000000000}"/>
    <hyperlink ref="A224" r:id="rId2" display="consultantplus://offline/ref=C6EF3AE28B6C46D1117CBBA251A07B11C6C7C5768D67668B05322DA1BBA42282C9440EEF08E6CC43400F35U6VFM" xr:uid="{00000000-0004-0000-0400-000001000000}"/>
  </hyperlinks>
  <pageMargins left="0.70866141732283472" right="0.70866141732283472" top="0.74803149606299213" bottom="0.74803149606299213" header="0.31496062992125984" footer="0.31496062992125984"/>
  <pageSetup paperSize="9" scale="80" fitToHeight="25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51"/>
  <sheetViews>
    <sheetView workbookViewId="0">
      <selection activeCell="G7" sqref="G7"/>
    </sheetView>
  </sheetViews>
  <sheetFormatPr defaultRowHeight="14.4" x14ac:dyDescent="0.3"/>
  <cols>
    <col min="1" max="1" width="25.88671875" customWidth="1"/>
    <col min="2" max="2" width="25.6640625" customWidth="1"/>
    <col min="3" max="3" width="25.88671875" customWidth="1"/>
    <col min="4" max="4" width="27.88671875" customWidth="1"/>
    <col min="5" max="5" width="0.33203125" customWidth="1"/>
  </cols>
  <sheetData>
    <row r="1" spans="1:12" ht="15" customHeight="1" x14ac:dyDescent="0.3">
      <c r="A1" s="1"/>
      <c r="B1" s="1"/>
      <c r="C1" s="238" t="s">
        <v>880</v>
      </c>
      <c r="D1" s="238"/>
      <c r="E1" s="238"/>
    </row>
    <row r="2" spans="1:12" x14ac:dyDescent="0.3">
      <c r="A2" s="3"/>
      <c r="B2" s="3"/>
      <c r="C2" s="238"/>
      <c r="D2" s="238"/>
      <c r="E2" s="238"/>
    </row>
    <row r="3" spans="1:12" x14ac:dyDescent="0.3">
      <c r="A3" s="1"/>
      <c r="B3" s="1"/>
      <c r="C3" s="238"/>
      <c r="D3" s="238"/>
      <c r="E3" s="238"/>
    </row>
    <row r="4" spans="1:12" x14ac:dyDescent="0.3">
      <c r="A4" s="1"/>
      <c r="B4" s="1"/>
      <c r="C4" s="238"/>
      <c r="D4" s="238"/>
      <c r="E4" s="238"/>
    </row>
    <row r="5" spans="1:12" ht="77.25" customHeight="1" x14ac:dyDescent="0.3">
      <c r="A5" s="1"/>
      <c r="B5" s="109"/>
      <c r="C5" s="238"/>
      <c r="D5" s="238"/>
      <c r="E5" s="238"/>
    </row>
    <row r="6" spans="1:12" ht="16.2" thickBot="1" x14ac:dyDescent="0.35">
      <c r="A6" s="144"/>
    </row>
    <row r="7" spans="1:12" ht="64.5" customHeight="1" thickBot="1" x14ac:dyDescent="0.35">
      <c r="A7" s="262" t="s">
        <v>664</v>
      </c>
      <c r="B7" s="263"/>
      <c r="C7" s="263"/>
      <c r="D7" s="264"/>
      <c r="K7" s="181"/>
      <c r="L7" s="181"/>
    </row>
    <row r="8" spans="1:12" ht="15" customHeight="1" x14ac:dyDescent="0.3">
      <c r="A8" s="265" t="s">
        <v>665</v>
      </c>
      <c r="B8" s="265"/>
      <c r="C8" s="265"/>
      <c r="D8" s="265"/>
      <c r="K8" s="179"/>
      <c r="L8" s="180"/>
    </row>
    <row r="9" spans="1:12" ht="15" customHeight="1" x14ac:dyDescent="0.3">
      <c r="A9" s="266"/>
      <c r="B9" s="266"/>
      <c r="C9" s="266"/>
      <c r="D9" s="266"/>
      <c r="K9" s="180"/>
      <c r="L9" s="180"/>
    </row>
    <row r="10" spans="1:12" ht="15" customHeight="1" x14ac:dyDescent="0.3">
      <c r="A10" s="266"/>
      <c r="B10" s="266"/>
      <c r="C10" s="266"/>
      <c r="D10" s="266"/>
    </row>
    <row r="11" spans="1:12" ht="15.6" x14ac:dyDescent="0.3">
      <c r="A11" s="267"/>
      <c r="B11" s="267"/>
      <c r="C11" s="32"/>
      <c r="D11" s="145" t="s">
        <v>591</v>
      </c>
    </row>
    <row r="12" spans="1:12" x14ac:dyDescent="0.3">
      <c r="A12" s="268" t="s">
        <v>592</v>
      </c>
      <c r="B12" s="271" t="s">
        <v>550</v>
      </c>
      <c r="C12" s="272"/>
      <c r="D12" s="273"/>
    </row>
    <row r="13" spans="1:12" x14ac:dyDescent="0.3">
      <c r="A13" s="269"/>
      <c r="B13" s="274" t="s">
        <v>105</v>
      </c>
      <c r="C13" s="275" t="s">
        <v>106</v>
      </c>
      <c r="D13" s="275" t="s">
        <v>622</v>
      </c>
    </row>
    <row r="14" spans="1:12" x14ac:dyDescent="0.3">
      <c r="A14" s="270"/>
      <c r="B14" s="274"/>
      <c r="C14" s="276"/>
      <c r="D14" s="276"/>
    </row>
    <row r="15" spans="1:12" x14ac:dyDescent="0.3">
      <c r="A15" s="85" t="s">
        <v>593</v>
      </c>
      <c r="B15" s="178">
        <v>637604</v>
      </c>
      <c r="C15" s="178">
        <v>541963</v>
      </c>
      <c r="D15" s="178">
        <v>510083</v>
      </c>
    </row>
    <row r="16" spans="1:12" x14ac:dyDescent="0.3">
      <c r="A16" s="85" t="s">
        <v>594</v>
      </c>
      <c r="B16" s="178">
        <v>1801525</v>
      </c>
      <c r="C16" s="178">
        <v>1531296</v>
      </c>
      <c r="D16" s="178">
        <v>1441219</v>
      </c>
    </row>
    <row r="17" spans="1:4" x14ac:dyDescent="0.3">
      <c r="A17" s="85" t="s">
        <v>595</v>
      </c>
      <c r="B17" s="178">
        <v>438598</v>
      </c>
      <c r="C17" s="178">
        <v>372808</v>
      </c>
      <c r="D17" s="178">
        <v>350878</v>
      </c>
    </row>
    <row r="18" spans="1:4" x14ac:dyDescent="0.3">
      <c r="A18" s="85" t="s">
        <v>596</v>
      </c>
      <c r="B18" s="178">
        <v>423542</v>
      </c>
      <c r="C18" s="178">
        <v>360010</v>
      </c>
      <c r="D18" s="178">
        <v>338833</v>
      </c>
    </row>
    <row r="19" spans="1:4" x14ac:dyDescent="0.3">
      <c r="A19" s="85" t="s">
        <v>597</v>
      </c>
      <c r="B19" s="178">
        <v>1109588</v>
      </c>
      <c r="C19" s="178">
        <v>943149</v>
      </c>
      <c r="D19" s="178">
        <v>887669</v>
      </c>
    </row>
    <row r="20" spans="1:4" x14ac:dyDescent="0.3">
      <c r="A20" s="85" t="s">
        <v>598</v>
      </c>
      <c r="B20" s="178">
        <v>551193</v>
      </c>
      <c r="C20" s="178">
        <v>468514</v>
      </c>
      <c r="D20" s="178">
        <v>440955</v>
      </c>
    </row>
    <row r="21" spans="1:4" x14ac:dyDescent="0.3">
      <c r="A21" s="85" t="s">
        <v>599</v>
      </c>
      <c r="B21" s="178">
        <v>568868</v>
      </c>
      <c r="C21" s="178">
        <v>483538</v>
      </c>
      <c r="D21" s="178">
        <v>455095</v>
      </c>
    </row>
    <row r="22" spans="1:4" x14ac:dyDescent="0.3">
      <c r="A22" s="85" t="s">
        <v>600</v>
      </c>
      <c r="B22" s="178">
        <v>784239</v>
      </c>
      <c r="C22" s="178">
        <v>666604</v>
      </c>
      <c r="D22" s="178">
        <v>627392</v>
      </c>
    </row>
    <row r="23" spans="1:4" x14ac:dyDescent="0.3">
      <c r="A23" s="85" t="s">
        <v>601</v>
      </c>
      <c r="B23" s="178">
        <v>577378</v>
      </c>
      <c r="C23" s="178">
        <v>490772</v>
      </c>
      <c r="D23" s="178">
        <v>461903</v>
      </c>
    </row>
    <row r="24" spans="1:4" x14ac:dyDescent="0.3">
      <c r="A24" s="85" t="s">
        <v>602</v>
      </c>
      <c r="B24" s="178">
        <v>468056</v>
      </c>
      <c r="C24" s="178">
        <v>397848</v>
      </c>
      <c r="D24" s="178">
        <v>374445</v>
      </c>
    </row>
    <row r="25" spans="1:4" x14ac:dyDescent="0.3">
      <c r="A25" s="85" t="s">
        <v>603</v>
      </c>
      <c r="B25" s="178">
        <v>414377</v>
      </c>
      <c r="C25" s="178">
        <v>352220</v>
      </c>
      <c r="D25" s="178">
        <v>331502</v>
      </c>
    </row>
    <row r="26" spans="1:4" x14ac:dyDescent="0.3">
      <c r="A26" s="85" t="s">
        <v>604</v>
      </c>
      <c r="B26" s="178">
        <v>473948</v>
      </c>
      <c r="C26" s="178">
        <v>402856</v>
      </c>
      <c r="D26" s="178">
        <v>379158</v>
      </c>
    </row>
    <row r="27" spans="1:4" x14ac:dyDescent="0.3">
      <c r="A27" s="85" t="s">
        <v>605</v>
      </c>
      <c r="B27" s="178">
        <v>622547</v>
      </c>
      <c r="C27" s="178">
        <v>529165</v>
      </c>
      <c r="D27" s="178">
        <v>498038</v>
      </c>
    </row>
    <row r="28" spans="1:4" x14ac:dyDescent="0.3">
      <c r="A28" s="85" t="s">
        <v>606</v>
      </c>
      <c r="B28" s="178">
        <v>255304</v>
      </c>
      <c r="C28" s="178">
        <v>217009</v>
      </c>
      <c r="D28" s="178">
        <v>204243</v>
      </c>
    </row>
    <row r="29" spans="1:4" x14ac:dyDescent="0.3">
      <c r="A29" s="146" t="s">
        <v>607</v>
      </c>
      <c r="B29" s="147">
        <f>SUM(B15:B28)</f>
        <v>9126767</v>
      </c>
      <c r="C29" s="147">
        <f t="shared" ref="C29:D29" si="0">SUM(C15:C28)</f>
        <v>7757752</v>
      </c>
      <c r="D29" s="147">
        <f t="shared" si="0"/>
        <v>7301413</v>
      </c>
    </row>
    <row r="30" spans="1:4" ht="15.6" x14ac:dyDescent="0.3">
      <c r="A30" s="144"/>
      <c r="B30" s="32"/>
      <c r="C30" s="32"/>
      <c r="D30" s="32"/>
    </row>
    <row r="31" spans="1:4" ht="15" customHeight="1" x14ac:dyDescent="0.3">
      <c r="A31" s="277" t="s">
        <v>875</v>
      </c>
      <c r="B31" s="277"/>
      <c r="C31" s="277"/>
      <c r="D31" s="277"/>
    </row>
    <row r="32" spans="1:4" x14ac:dyDescent="0.3">
      <c r="A32" s="277"/>
      <c r="B32" s="277"/>
      <c r="C32" s="277"/>
      <c r="D32" s="277"/>
    </row>
    <row r="33" spans="1:4" ht="15.6" x14ac:dyDescent="0.3">
      <c r="A33" s="209"/>
      <c r="B33" s="209"/>
      <c r="C33" s="209"/>
      <c r="D33" s="209"/>
    </row>
    <row r="34" spans="1:4" ht="15.6" x14ac:dyDescent="0.3">
      <c r="A34" s="32"/>
      <c r="B34" s="32"/>
      <c r="C34" s="32"/>
      <c r="D34" s="145" t="s">
        <v>876</v>
      </c>
    </row>
    <row r="35" spans="1:4" x14ac:dyDescent="0.3">
      <c r="A35" s="268" t="s">
        <v>592</v>
      </c>
      <c r="B35" s="278" t="s">
        <v>550</v>
      </c>
      <c r="C35" s="279"/>
      <c r="D35" s="280"/>
    </row>
    <row r="36" spans="1:4" x14ac:dyDescent="0.3">
      <c r="A36" s="269"/>
      <c r="B36" s="274" t="s">
        <v>105</v>
      </c>
      <c r="C36" s="274" t="s">
        <v>106</v>
      </c>
      <c r="D36" s="274" t="s">
        <v>622</v>
      </c>
    </row>
    <row r="37" spans="1:4" x14ac:dyDescent="0.3">
      <c r="A37" s="270"/>
      <c r="B37" s="274"/>
      <c r="C37" s="274"/>
      <c r="D37" s="274"/>
    </row>
    <row r="38" spans="1:4" x14ac:dyDescent="0.3">
      <c r="A38" s="203"/>
      <c r="B38" s="203"/>
      <c r="C38" s="203"/>
      <c r="D38" s="203"/>
    </row>
    <row r="39" spans="1:4" x14ac:dyDescent="0.3">
      <c r="A39" s="85" t="s">
        <v>604</v>
      </c>
      <c r="B39" s="210">
        <v>620000</v>
      </c>
      <c r="C39" s="85"/>
      <c r="D39" s="85"/>
    </row>
    <row r="40" spans="1:4" x14ac:dyDescent="0.3">
      <c r="A40" s="85"/>
      <c r="B40" s="210">
        <v>0</v>
      </c>
      <c r="C40" s="85"/>
      <c r="D40" s="85"/>
    </row>
    <row r="41" spans="1:4" x14ac:dyDescent="0.3">
      <c r="A41" s="85" t="s">
        <v>607</v>
      </c>
      <c r="B41" s="211">
        <f>SUM(B39:B39)</f>
        <v>620000</v>
      </c>
      <c r="C41" s="85"/>
      <c r="D41" s="85"/>
    </row>
    <row r="43" spans="1:4" x14ac:dyDescent="0.3">
      <c r="A43" s="277" t="s">
        <v>877</v>
      </c>
      <c r="B43" s="277"/>
      <c r="C43" s="277"/>
      <c r="D43" s="277"/>
    </row>
    <row r="44" spans="1:4" x14ac:dyDescent="0.3">
      <c r="A44" s="277"/>
      <c r="B44" s="277"/>
      <c r="C44" s="277"/>
      <c r="D44" s="277"/>
    </row>
    <row r="45" spans="1:4" ht="15.6" x14ac:dyDescent="0.3">
      <c r="A45" s="209"/>
      <c r="B45" s="209"/>
      <c r="C45" s="209"/>
      <c r="D45" s="209"/>
    </row>
    <row r="46" spans="1:4" ht="15.6" x14ac:dyDescent="0.3">
      <c r="A46" s="32"/>
      <c r="B46" s="145"/>
      <c r="C46" s="32"/>
      <c r="D46" s="145" t="s">
        <v>878</v>
      </c>
    </row>
    <row r="47" spans="1:4" ht="15.6" x14ac:dyDescent="0.3">
      <c r="A47" s="281" t="s">
        <v>592</v>
      </c>
      <c r="B47" s="284" t="s">
        <v>550</v>
      </c>
      <c r="C47" s="285"/>
      <c r="D47" s="286"/>
    </row>
    <row r="48" spans="1:4" x14ac:dyDescent="0.3">
      <c r="A48" s="282"/>
      <c r="B48" s="287" t="s">
        <v>105</v>
      </c>
      <c r="C48" s="287" t="s">
        <v>106</v>
      </c>
      <c r="D48" s="287" t="s">
        <v>622</v>
      </c>
    </row>
    <row r="49" spans="1:4" x14ac:dyDescent="0.3">
      <c r="A49" s="283"/>
      <c r="B49" s="287"/>
      <c r="C49" s="287"/>
      <c r="D49" s="287"/>
    </row>
    <row r="50" spans="1:4" ht="15.6" x14ac:dyDescent="0.3">
      <c r="A50" s="212" t="s">
        <v>598</v>
      </c>
      <c r="B50" s="210">
        <v>320000</v>
      </c>
      <c r="C50" s="213"/>
      <c r="D50" s="213"/>
    </row>
    <row r="51" spans="1:4" ht="15.6" x14ac:dyDescent="0.3">
      <c r="A51" s="213" t="s">
        <v>607</v>
      </c>
      <c r="B51" s="214">
        <f>SUM(B50:B50)</f>
        <v>320000</v>
      </c>
      <c r="C51" s="213"/>
      <c r="D51" s="213"/>
    </row>
  </sheetData>
  <mergeCells count="21">
    <mergeCell ref="A43:D44"/>
    <mergeCell ref="A47:A49"/>
    <mergeCell ref="B47:D47"/>
    <mergeCell ref="B48:B49"/>
    <mergeCell ref="C48:C49"/>
    <mergeCell ref="D48:D49"/>
    <mergeCell ref="A31:D32"/>
    <mergeCell ref="A35:A37"/>
    <mergeCell ref="B35:D35"/>
    <mergeCell ref="B36:B37"/>
    <mergeCell ref="C36:C37"/>
    <mergeCell ref="D36:D37"/>
    <mergeCell ref="C1:E5"/>
    <mergeCell ref="A7:D7"/>
    <mergeCell ref="A8:D10"/>
    <mergeCell ref="A11:B11"/>
    <mergeCell ref="A12:A14"/>
    <mergeCell ref="B12:D12"/>
    <mergeCell ref="B13:B14"/>
    <mergeCell ref="C13:C14"/>
    <mergeCell ref="D13:D14"/>
  </mergeCells>
  <pageMargins left="0.70866141732283472" right="0.70866141732283472" top="0.74803149606299213" bottom="0.74803149606299213" header="0.31496062992125984" footer="0.31496062992125984"/>
  <pageSetup paperSize="9" scale="8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PLOHIHVV</cp:lastModifiedBy>
  <cp:lastPrinted>2025-02-26T08:06:51Z</cp:lastPrinted>
  <dcterms:created xsi:type="dcterms:W3CDTF">2009-02-11T10:05:52Z</dcterms:created>
  <dcterms:modified xsi:type="dcterms:W3CDTF">2025-03-03T12:53:36Z</dcterms:modified>
</cp:coreProperties>
</file>