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плохих\Бюджет 2024\решение с прил  16 февраля 2024\"/>
    </mc:Choice>
  </mc:AlternateContent>
  <xr:revisionPtr revIDLastSave="0" documentId="8_{80696217-2F1E-447A-9B21-85B88C07930B}" xr6:coauthVersionLast="45" xr6:coauthVersionMax="45" xr10:uidLastSave="{00000000-0000-0000-0000-000000000000}"/>
  <bookViews>
    <workbookView xWindow="-120" yWindow="-120" windowWidth="29040" windowHeight="15840" activeTab="2" xr2:uid="{00000000-000D-0000-FFFF-FFFF00000000}"/>
  </bookViews>
  <sheets>
    <sheet name="Приложение № 1" sheetId="5" r:id="rId1"/>
    <sheet name="Приложение №2" sheetId="4" r:id="rId2"/>
    <sheet name="Приложение 3" sheetId="6" r:id="rId3"/>
    <sheet name="Приложение 4" sheetId="7" r:id="rId4"/>
    <sheet name="Приложение 5" sheetId="8" r:id="rId5"/>
    <sheet name="Приложение 6" sheetId="9" r:id="rId6"/>
  </sheets>
  <definedNames>
    <definedName name="_xlnm._FilterDatabase" localSheetId="2" hidden="1">'Приложение 3'!$A$12:$H$535</definedName>
    <definedName name="_xlnm._FilterDatabase" localSheetId="3" hidden="1">'Приложение 4'!$A$12:$I$543</definedName>
    <definedName name="_xlnm._FilterDatabase" localSheetId="4" hidden="1">'Приложение 5'!$A$17:$F$206</definedName>
    <definedName name="_xlnm.Print_Area" localSheetId="1">'Приложение №2'!$A$12:$E$170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73" i="8" l="1"/>
  <c r="F73" i="8"/>
  <c r="D73" i="8"/>
  <c r="H349" i="7"/>
  <c r="I349" i="7"/>
  <c r="G349" i="7"/>
  <c r="H35" i="7"/>
  <c r="I35" i="7"/>
  <c r="G35" i="7"/>
  <c r="G477" i="6"/>
  <c r="H477" i="6"/>
  <c r="F477" i="6"/>
  <c r="G34" i="6" l="1"/>
  <c r="H34" i="6"/>
  <c r="F34" i="6"/>
  <c r="H351" i="7" l="1"/>
  <c r="H348" i="7" s="1"/>
  <c r="I351" i="7"/>
  <c r="I348" i="7" s="1"/>
  <c r="G351" i="7"/>
  <c r="G348" i="7" s="1"/>
  <c r="G479" i="6"/>
  <c r="G476" i="6" s="1"/>
  <c r="H479" i="6"/>
  <c r="H476" i="6" s="1"/>
  <c r="F479" i="6"/>
  <c r="F476" i="6" s="1"/>
  <c r="C137" i="4" l="1"/>
  <c r="H301" i="7"/>
  <c r="I301" i="7"/>
  <c r="H292" i="7"/>
  <c r="I292" i="7"/>
  <c r="H290" i="7"/>
  <c r="I290" i="7"/>
  <c r="H288" i="7"/>
  <c r="I288" i="7"/>
  <c r="G413" i="6"/>
  <c r="H413" i="6"/>
  <c r="F413" i="6"/>
  <c r="G425" i="6"/>
  <c r="H425" i="6"/>
  <c r="F425" i="6"/>
  <c r="G422" i="6"/>
  <c r="H422" i="6"/>
  <c r="F422" i="6"/>
  <c r="G301" i="7"/>
  <c r="I304" i="7"/>
  <c r="I300" i="7" s="1"/>
  <c r="I299" i="7" s="1"/>
  <c r="H304" i="7"/>
  <c r="G304" i="7"/>
  <c r="E34" i="8"/>
  <c r="F34" i="8"/>
  <c r="F33" i="8" s="1"/>
  <c r="D34" i="8"/>
  <c r="F37" i="8"/>
  <c r="E37" i="8"/>
  <c r="D37" i="8"/>
  <c r="G261" i="6"/>
  <c r="H261" i="6"/>
  <c r="F261" i="6"/>
  <c r="G258" i="6"/>
  <c r="H258" i="6"/>
  <c r="F258" i="6"/>
  <c r="G256" i="6"/>
  <c r="H256" i="6"/>
  <c r="F256" i="6"/>
  <c r="G212" i="6"/>
  <c r="H212" i="6"/>
  <c r="F212" i="6"/>
  <c r="I209" i="7"/>
  <c r="H209" i="7"/>
  <c r="G209" i="7"/>
  <c r="G203" i="7"/>
  <c r="G149" i="6"/>
  <c r="H149" i="6"/>
  <c r="F149" i="6"/>
  <c r="D407" i="8"/>
  <c r="D404" i="8" s="1"/>
  <c r="E280" i="8"/>
  <c r="F280" i="8"/>
  <c r="D280" i="8"/>
  <c r="E213" i="8"/>
  <c r="F213" i="8"/>
  <c r="D213" i="8"/>
  <c r="E216" i="8"/>
  <c r="F216" i="8"/>
  <c r="D216" i="8"/>
  <c r="E211" i="8"/>
  <c r="E210" i="8" s="1"/>
  <c r="F211" i="8"/>
  <c r="F210" i="8" s="1"/>
  <c r="D211" i="8"/>
  <c r="D25" i="8"/>
  <c r="E33" i="8" l="1"/>
  <c r="D33" i="8"/>
  <c r="H300" i="7"/>
  <c r="H299" i="7" s="1"/>
  <c r="D210" i="8"/>
  <c r="H421" i="6"/>
  <c r="F421" i="6"/>
  <c r="G421" i="6"/>
  <c r="G300" i="7"/>
  <c r="G255" i="6"/>
  <c r="H255" i="6"/>
  <c r="F255" i="6"/>
  <c r="G292" i="7"/>
  <c r="H258" i="7"/>
  <c r="I258" i="7"/>
  <c r="G258" i="7"/>
  <c r="H255" i="7"/>
  <c r="I255" i="7"/>
  <c r="G255" i="7"/>
  <c r="H253" i="7"/>
  <c r="I253" i="7"/>
  <c r="G253" i="7"/>
  <c r="G151" i="7"/>
  <c r="H151" i="7"/>
  <c r="I151" i="7"/>
  <c r="G154" i="7"/>
  <c r="H154" i="7"/>
  <c r="I154" i="7"/>
  <c r="G156" i="7"/>
  <c r="H156" i="7"/>
  <c r="I156" i="7"/>
  <c r="B68" i="9"/>
  <c r="B57" i="9"/>
  <c r="G252" i="7" l="1"/>
  <c r="H252" i="7"/>
  <c r="I252" i="7"/>
  <c r="I150" i="7"/>
  <c r="I149" i="7" s="1"/>
  <c r="G150" i="7"/>
  <c r="G149" i="7" s="1"/>
  <c r="H150" i="7"/>
  <c r="H149" i="7" s="1"/>
  <c r="B44" i="9"/>
  <c r="C127" i="4" l="1"/>
  <c r="E156" i="8" l="1"/>
  <c r="F156" i="8"/>
  <c r="D156" i="8"/>
  <c r="E180" i="8" l="1"/>
  <c r="F180" i="8"/>
  <c r="D180" i="8"/>
  <c r="F420" i="8" l="1"/>
  <c r="F419" i="8" s="1"/>
  <c r="E420" i="8"/>
  <c r="E419" i="8" s="1"/>
  <c r="D420" i="8"/>
  <c r="D419" i="8" s="1"/>
  <c r="E283" i="8"/>
  <c r="F283" i="8"/>
  <c r="D283" i="8"/>
  <c r="E269" i="8"/>
  <c r="E268" i="8" s="1"/>
  <c r="E267" i="8" s="1"/>
  <c r="F269" i="8"/>
  <c r="F268" i="8" s="1"/>
  <c r="F267" i="8" s="1"/>
  <c r="F205" i="8"/>
  <c r="F204" i="8" s="1"/>
  <c r="E205" i="8"/>
  <c r="E204" i="8" s="1"/>
  <c r="D205" i="8"/>
  <c r="D204" i="8" s="1"/>
  <c r="F202" i="8"/>
  <c r="E202" i="8"/>
  <c r="D202" i="8"/>
  <c r="H499" i="7"/>
  <c r="H498" i="7" s="1"/>
  <c r="I499" i="7"/>
  <c r="I498" i="7" s="1"/>
  <c r="G499" i="7"/>
  <c r="I487" i="7"/>
  <c r="I486" i="7" s="1"/>
  <c r="I485" i="7" s="1"/>
  <c r="H487" i="7"/>
  <c r="H486" i="7" s="1"/>
  <c r="H485" i="7" s="1"/>
  <c r="G487" i="7"/>
  <c r="G486" i="7" s="1"/>
  <c r="G485" i="7" s="1"/>
  <c r="I459" i="7"/>
  <c r="H459" i="7"/>
  <c r="G459" i="7"/>
  <c r="H215" i="7"/>
  <c r="I215" i="7"/>
  <c r="G215" i="7"/>
  <c r="H212" i="7"/>
  <c r="I212" i="7"/>
  <c r="G212" i="7"/>
  <c r="H180" i="7"/>
  <c r="I180" i="7"/>
  <c r="H183" i="7"/>
  <c r="I183" i="7"/>
  <c r="G183" i="7"/>
  <c r="H173" i="7"/>
  <c r="I173" i="7"/>
  <c r="G173" i="7"/>
  <c r="H245" i="7" l="1"/>
  <c r="I245" i="7"/>
  <c r="G245" i="7"/>
  <c r="H248" i="7"/>
  <c r="H247" i="7" s="1"/>
  <c r="I248" i="7"/>
  <c r="I247" i="7" s="1"/>
  <c r="G248" i="7"/>
  <c r="G247" i="7" s="1"/>
  <c r="H96" i="7"/>
  <c r="H95" i="7" s="1"/>
  <c r="H94" i="7" s="1"/>
  <c r="H93" i="7" s="1"/>
  <c r="I96" i="7"/>
  <c r="I95" i="7" s="1"/>
  <c r="I94" i="7" s="1"/>
  <c r="I93" i="7" s="1"/>
  <c r="G96" i="7"/>
  <c r="G95" i="7" s="1"/>
  <c r="G94" i="7" s="1"/>
  <c r="G93" i="7" s="1"/>
  <c r="G244" i="7" l="1"/>
  <c r="G243" i="7" s="1"/>
  <c r="G242" i="7" s="1"/>
  <c r="H244" i="7"/>
  <c r="H243" i="7" s="1"/>
  <c r="H242" i="7" s="1"/>
  <c r="I244" i="7"/>
  <c r="I243" i="7" s="1"/>
  <c r="H98" i="6"/>
  <c r="H97" i="6" s="1"/>
  <c r="H96" i="6" s="1"/>
  <c r="H95" i="6" s="1"/>
  <c r="G98" i="6"/>
  <c r="G97" i="6" s="1"/>
  <c r="G96" i="6" s="1"/>
  <c r="G95" i="6" s="1"/>
  <c r="F98" i="6"/>
  <c r="F97" i="6" s="1"/>
  <c r="F96" i="6" s="1"/>
  <c r="F95" i="6" s="1"/>
  <c r="G248" i="6"/>
  <c r="G247" i="6" s="1"/>
  <c r="H248" i="6"/>
  <c r="H247" i="6" s="1"/>
  <c r="F248" i="6"/>
  <c r="F247" i="6" s="1"/>
  <c r="G373" i="6" l="1"/>
  <c r="H373" i="6"/>
  <c r="F373" i="6"/>
  <c r="G251" i="6"/>
  <c r="G250" i="6" s="1"/>
  <c r="G246" i="6" s="1"/>
  <c r="H251" i="6"/>
  <c r="H250" i="6" s="1"/>
  <c r="H246" i="6" s="1"/>
  <c r="F251" i="6"/>
  <c r="F250" i="6" s="1"/>
  <c r="G333" i="6"/>
  <c r="H333" i="6"/>
  <c r="F333" i="6"/>
  <c r="G215" i="6"/>
  <c r="H215" i="6"/>
  <c r="F215" i="6"/>
  <c r="G361" i="6"/>
  <c r="G360" i="6" s="1"/>
  <c r="G359" i="6" s="1"/>
  <c r="H361" i="6"/>
  <c r="H360" i="6" s="1"/>
  <c r="H359" i="6" s="1"/>
  <c r="F361" i="6"/>
  <c r="F360" i="6" s="1"/>
  <c r="F359" i="6" s="1"/>
  <c r="F246" i="6" l="1"/>
  <c r="F245" i="6" s="1"/>
  <c r="G245" i="6"/>
  <c r="H245" i="6"/>
  <c r="D150" i="4"/>
  <c r="E150" i="4"/>
  <c r="D143" i="4"/>
  <c r="E143" i="4"/>
  <c r="C143" i="4"/>
  <c r="D14" i="5"/>
  <c r="D13" i="5" s="1"/>
  <c r="E14" i="5"/>
  <c r="E13" i="5" s="1"/>
  <c r="C14" i="5"/>
  <c r="C13" i="5" s="1"/>
  <c r="D17" i="5"/>
  <c r="D16" i="5" s="1"/>
  <c r="E17" i="5"/>
  <c r="E16" i="5" s="1"/>
  <c r="C17" i="5"/>
  <c r="C16" i="5" s="1"/>
  <c r="D25" i="5"/>
  <c r="D23" i="5" s="1"/>
  <c r="D20" i="5" s="1"/>
  <c r="E25" i="5"/>
  <c r="E23" i="5" s="1"/>
  <c r="E20" i="5" s="1"/>
  <c r="D34" i="5"/>
  <c r="D32" i="5" s="1"/>
  <c r="D29" i="5" s="1"/>
  <c r="E34" i="5"/>
  <c r="E32" i="5" s="1"/>
  <c r="E29" i="5" s="1"/>
  <c r="C34" i="5"/>
  <c r="C32" i="5" s="1"/>
  <c r="C29" i="5" s="1"/>
  <c r="C25" i="5"/>
  <c r="C23" i="5" s="1"/>
  <c r="C20" i="5" s="1"/>
  <c r="C19" i="5" s="1"/>
  <c r="D12" i="5" l="1"/>
  <c r="D11" i="5" s="1"/>
  <c r="D10" i="5" s="1"/>
  <c r="E12" i="5"/>
  <c r="E11" i="5" s="1"/>
  <c r="E10" i="5" s="1"/>
  <c r="C12" i="5"/>
  <c r="C11" i="5" s="1"/>
  <c r="C10" i="5" s="1"/>
  <c r="D31" i="9"/>
  <c r="C31" i="9"/>
  <c r="B31" i="9"/>
  <c r="F433" i="8" l="1"/>
  <c r="F432" i="8" s="1"/>
  <c r="F431" i="8" s="1"/>
  <c r="E433" i="8"/>
  <c r="E432" i="8" s="1"/>
  <c r="E431" i="8" s="1"/>
  <c r="D433" i="8"/>
  <c r="D432" i="8" s="1"/>
  <c r="D431" i="8" s="1"/>
  <c r="F429" i="8"/>
  <c r="F428" i="8" s="1"/>
  <c r="F427" i="8" s="1"/>
  <c r="E429" i="8"/>
  <c r="E428" i="8" s="1"/>
  <c r="E427" i="8" s="1"/>
  <c r="D429" i="8"/>
  <c r="D428" i="8" s="1"/>
  <c r="D427" i="8" s="1"/>
  <c r="F425" i="8"/>
  <c r="E425" i="8"/>
  <c r="D425" i="8"/>
  <c r="F423" i="8"/>
  <c r="F422" i="8" s="1"/>
  <c r="E423" i="8"/>
  <c r="E422" i="8" s="1"/>
  <c r="D423" i="8"/>
  <c r="D422" i="8" s="1"/>
  <c r="F416" i="8"/>
  <c r="E416" i="8"/>
  <c r="D416" i="8"/>
  <c r="F414" i="8"/>
  <c r="E414" i="8"/>
  <c r="D414" i="8"/>
  <c r="F411" i="8"/>
  <c r="E411" i="8"/>
  <c r="D411" i="8"/>
  <c r="F404" i="8"/>
  <c r="E404" i="8"/>
  <c r="F402" i="8"/>
  <c r="E402" i="8"/>
  <c r="D402" i="8"/>
  <c r="F398" i="8"/>
  <c r="F397" i="8" s="1"/>
  <c r="F396" i="8" s="1"/>
  <c r="E398" i="8"/>
  <c r="E397" i="8" s="1"/>
  <c r="E396" i="8" s="1"/>
  <c r="D398" i="8"/>
  <c r="D397" i="8" s="1"/>
  <c r="D396" i="8" s="1"/>
  <c r="F394" i="8"/>
  <c r="F393" i="8" s="1"/>
  <c r="E394" i="8"/>
  <c r="E393" i="8" s="1"/>
  <c r="D394" i="8"/>
  <c r="D393" i="8" s="1"/>
  <c r="F391" i="8"/>
  <c r="F390" i="8" s="1"/>
  <c r="E391" i="8"/>
  <c r="E390" i="8" s="1"/>
  <c r="D391" i="8"/>
  <c r="D390" i="8" s="1"/>
  <c r="F387" i="8"/>
  <c r="E387" i="8"/>
  <c r="D387" i="8"/>
  <c r="F383" i="8"/>
  <c r="E383" i="8"/>
  <c r="D383" i="8"/>
  <c r="F379" i="8"/>
  <c r="F378" i="8" s="1"/>
  <c r="F377" i="8" s="1"/>
  <c r="E379" i="8"/>
  <c r="E378" i="8" s="1"/>
  <c r="E377" i="8" s="1"/>
  <c r="D379" i="8"/>
  <c r="D378" i="8" s="1"/>
  <c r="D377" i="8" s="1"/>
  <c r="F374" i="8"/>
  <c r="F373" i="8" s="1"/>
  <c r="F372" i="8" s="1"/>
  <c r="E374" i="8"/>
  <c r="E373" i="8" s="1"/>
  <c r="E372" i="8" s="1"/>
  <c r="D374" i="8"/>
  <c r="D373" i="8" s="1"/>
  <c r="D372" i="8" s="1"/>
  <c r="F370" i="8"/>
  <c r="F369" i="8" s="1"/>
  <c r="F368" i="8" s="1"/>
  <c r="E370" i="8"/>
  <c r="E369" i="8" s="1"/>
  <c r="E368" i="8" s="1"/>
  <c r="D370" i="8"/>
  <c r="D369" i="8" s="1"/>
  <c r="D368" i="8" s="1"/>
  <c r="F365" i="8"/>
  <c r="F364" i="8" s="1"/>
  <c r="F363" i="8" s="1"/>
  <c r="F362" i="8" s="1"/>
  <c r="E365" i="8"/>
  <c r="E364" i="8" s="1"/>
  <c r="E363" i="8" s="1"/>
  <c r="E362" i="8" s="1"/>
  <c r="D365" i="8"/>
  <c r="D364" i="8" s="1"/>
  <c r="D363" i="8" s="1"/>
  <c r="D362" i="8" s="1"/>
  <c r="F358" i="8"/>
  <c r="E358" i="8"/>
  <c r="D358" i="8"/>
  <c r="F354" i="8"/>
  <c r="F353" i="8" s="1"/>
  <c r="E354" i="8"/>
  <c r="E353" i="8" s="1"/>
  <c r="D354" i="8"/>
  <c r="D353" i="8" s="1"/>
  <c r="F350" i="8"/>
  <c r="F349" i="8" s="1"/>
  <c r="F348" i="8" s="1"/>
  <c r="E350" i="8"/>
  <c r="E349" i="8" s="1"/>
  <c r="E348" i="8" s="1"/>
  <c r="D350" i="8"/>
  <c r="D349" i="8" s="1"/>
  <c r="D348" i="8" s="1"/>
  <c r="F344" i="8"/>
  <c r="F343" i="8" s="1"/>
  <c r="E344" i="8"/>
  <c r="E343" i="8" s="1"/>
  <c r="D344" i="8"/>
  <c r="D343" i="8" s="1"/>
  <c r="F341" i="8"/>
  <c r="F340" i="8" s="1"/>
  <c r="E341" i="8"/>
  <c r="E340" i="8" s="1"/>
  <c r="D341" i="8"/>
  <c r="D340" i="8" s="1"/>
  <c r="F338" i="8"/>
  <c r="F337" i="8" s="1"/>
  <c r="E338" i="8"/>
  <c r="E337" i="8" s="1"/>
  <c r="D338" i="8"/>
  <c r="D337" i="8" s="1"/>
  <c r="F334" i="8"/>
  <c r="F333" i="8" s="1"/>
  <c r="E334" i="8"/>
  <c r="E333" i="8" s="1"/>
  <c r="D334" i="8"/>
  <c r="D333" i="8" s="1"/>
  <c r="F331" i="8"/>
  <c r="F330" i="8" s="1"/>
  <c r="E331" i="8"/>
  <c r="E330" i="8" s="1"/>
  <c r="D331" i="8"/>
  <c r="D330" i="8" s="1"/>
  <c r="F325" i="8"/>
  <c r="F324" i="8" s="1"/>
  <c r="E325" i="8"/>
  <c r="E324" i="8" s="1"/>
  <c r="D325" i="8"/>
  <c r="D324" i="8" s="1"/>
  <c r="F322" i="8"/>
  <c r="F321" i="8" s="1"/>
  <c r="E322" i="8"/>
  <c r="E321" i="8" s="1"/>
  <c r="D322" i="8"/>
  <c r="D321" i="8" s="1"/>
  <c r="F318" i="8"/>
  <c r="E318" i="8"/>
  <c r="D318" i="8"/>
  <c r="F316" i="8"/>
  <c r="E316" i="8"/>
  <c r="D316" i="8"/>
  <c r="F311" i="8"/>
  <c r="F310" i="8" s="1"/>
  <c r="F309" i="8" s="1"/>
  <c r="E311" i="8"/>
  <c r="E310" i="8" s="1"/>
  <c r="E309" i="8" s="1"/>
  <c r="D311" i="8"/>
  <c r="D310" i="8" s="1"/>
  <c r="D309" i="8" s="1"/>
  <c r="F307" i="8"/>
  <c r="F306" i="8" s="1"/>
  <c r="F305" i="8" s="1"/>
  <c r="E307" i="8"/>
  <c r="E306" i="8" s="1"/>
  <c r="E305" i="8" s="1"/>
  <c r="D307" i="8"/>
  <c r="D306" i="8" s="1"/>
  <c r="D305" i="8" s="1"/>
  <c r="F302" i="8"/>
  <c r="E302" i="8"/>
  <c r="D302" i="8"/>
  <c r="F300" i="8"/>
  <c r="E300" i="8"/>
  <c r="D300" i="8"/>
  <c r="F298" i="8"/>
  <c r="E298" i="8"/>
  <c r="D298" i="8"/>
  <c r="F296" i="8"/>
  <c r="E296" i="8"/>
  <c r="D296" i="8"/>
  <c r="F294" i="8"/>
  <c r="E294" i="8"/>
  <c r="D294" i="8"/>
  <c r="F292" i="8"/>
  <c r="E292" i="8"/>
  <c r="D292" i="8"/>
  <c r="F290" i="8"/>
  <c r="E290" i="8"/>
  <c r="D290" i="8"/>
  <c r="F288" i="8"/>
  <c r="E288" i="8"/>
  <c r="D288" i="8"/>
  <c r="F286" i="8"/>
  <c r="E286" i="8"/>
  <c r="D286" i="8"/>
  <c r="F278" i="8"/>
  <c r="E278" i="8"/>
  <c r="D278" i="8"/>
  <c r="F276" i="8"/>
  <c r="E276" i="8"/>
  <c r="D276" i="8"/>
  <c r="F274" i="8"/>
  <c r="E274" i="8"/>
  <c r="D274" i="8"/>
  <c r="D269" i="8"/>
  <c r="D268" i="8" s="1"/>
  <c r="D267" i="8" s="1"/>
  <c r="F265" i="8"/>
  <c r="F264" i="8" s="1"/>
  <c r="F263" i="8" s="1"/>
  <c r="F262" i="8" s="1"/>
  <c r="E265" i="8"/>
  <c r="E264" i="8" s="1"/>
  <c r="E263" i="8" s="1"/>
  <c r="E262" i="8" s="1"/>
  <c r="D265" i="8"/>
  <c r="D264" i="8" s="1"/>
  <c r="D263" i="8" s="1"/>
  <c r="F260" i="8"/>
  <c r="F259" i="8" s="1"/>
  <c r="E260" i="8"/>
  <c r="E259" i="8" s="1"/>
  <c r="D260" i="8"/>
  <c r="D259" i="8" s="1"/>
  <c r="F256" i="8"/>
  <c r="F255" i="8" s="1"/>
  <c r="E256" i="8"/>
  <c r="E255" i="8" s="1"/>
  <c r="D256" i="8"/>
  <c r="D255" i="8" s="1"/>
  <c r="F250" i="8"/>
  <c r="E250" i="8"/>
  <c r="D250" i="8"/>
  <c r="F247" i="8"/>
  <c r="E247" i="8"/>
  <c r="D247" i="8"/>
  <c r="F243" i="8"/>
  <c r="E243" i="8"/>
  <c r="D243" i="8"/>
  <c r="F239" i="8"/>
  <c r="F238" i="8" s="1"/>
  <c r="E239" i="8"/>
  <c r="E238" i="8" s="1"/>
  <c r="D239" i="8"/>
  <c r="D238" i="8" s="1"/>
  <c r="F236" i="8"/>
  <c r="E236" i="8"/>
  <c r="D236" i="8"/>
  <c r="F233" i="8"/>
  <c r="E233" i="8"/>
  <c r="D233" i="8"/>
  <c r="F228" i="8"/>
  <c r="F227" i="8" s="1"/>
  <c r="E228" i="8"/>
  <c r="E227" i="8" s="1"/>
  <c r="D228" i="8"/>
  <c r="D227" i="8" s="1"/>
  <c r="F223" i="8"/>
  <c r="F222" i="8" s="1"/>
  <c r="F221" i="8" s="1"/>
  <c r="E223" i="8"/>
  <c r="E222" i="8" s="1"/>
  <c r="E221" i="8" s="1"/>
  <c r="D223" i="8"/>
  <c r="D222" i="8" s="1"/>
  <c r="D221" i="8" s="1"/>
  <c r="F218" i="8"/>
  <c r="E218" i="8"/>
  <c r="D218" i="8"/>
  <c r="F200" i="8"/>
  <c r="F199" i="8" s="1"/>
  <c r="F198" i="8" s="1"/>
  <c r="F197" i="8" s="1"/>
  <c r="E200" i="8"/>
  <c r="E199" i="8" s="1"/>
  <c r="E198" i="8" s="1"/>
  <c r="E197" i="8" s="1"/>
  <c r="D200" i="8"/>
  <c r="D199" i="8" s="1"/>
  <c r="D198" i="8" s="1"/>
  <c r="D195" i="8"/>
  <c r="F193" i="8"/>
  <c r="F192" i="8" s="1"/>
  <c r="F191" i="8" s="1"/>
  <c r="F190" i="8" s="1"/>
  <c r="E193" i="8"/>
  <c r="E192" i="8" s="1"/>
  <c r="E191" i="8" s="1"/>
  <c r="E190" i="8" s="1"/>
  <c r="D193" i="8"/>
  <c r="F186" i="8"/>
  <c r="F185" i="8" s="1"/>
  <c r="F184" i="8" s="1"/>
  <c r="F183" i="8" s="1"/>
  <c r="E186" i="8"/>
  <c r="E185" i="8" s="1"/>
  <c r="E184" i="8" s="1"/>
  <c r="E183" i="8" s="1"/>
  <c r="D186" i="8"/>
  <c r="D185" i="8" s="1"/>
  <c r="D184" i="8" s="1"/>
  <c r="D183" i="8" s="1"/>
  <c r="F179" i="8"/>
  <c r="E179" i="8"/>
  <c r="D179" i="8"/>
  <c r="F177" i="8"/>
  <c r="E177" i="8"/>
  <c r="D177" i="8"/>
  <c r="F175" i="8"/>
  <c r="E175" i="8"/>
  <c r="D175" i="8"/>
  <c r="F172" i="8"/>
  <c r="F171" i="8" s="1"/>
  <c r="E172" i="8"/>
  <c r="E171" i="8" s="1"/>
  <c r="D172" i="8"/>
  <c r="D171" i="8" s="1"/>
  <c r="F168" i="8"/>
  <c r="F167" i="8" s="1"/>
  <c r="E168" i="8"/>
  <c r="E167" i="8" s="1"/>
  <c r="D168" i="8"/>
  <c r="D167" i="8" s="1"/>
  <c r="F165" i="8"/>
  <c r="F164" i="8" s="1"/>
  <c r="E165" i="8"/>
  <c r="E164" i="8" s="1"/>
  <c r="D165" i="8"/>
  <c r="D164" i="8" s="1"/>
  <c r="F162" i="8"/>
  <c r="F161" i="8" s="1"/>
  <c r="E162" i="8"/>
  <c r="E161" i="8" s="1"/>
  <c r="D162" i="8"/>
  <c r="D161" i="8" s="1"/>
  <c r="F159" i="8"/>
  <c r="F158" i="8" s="1"/>
  <c r="E159" i="8"/>
  <c r="E158" i="8" s="1"/>
  <c r="D159" i="8"/>
  <c r="D158" i="8" s="1"/>
  <c r="F154" i="8"/>
  <c r="E154" i="8"/>
  <c r="D154" i="8"/>
  <c r="F151" i="8"/>
  <c r="E151" i="8"/>
  <c r="D151" i="8"/>
  <c r="F149" i="8"/>
  <c r="E149" i="8"/>
  <c r="D149" i="8"/>
  <c r="F147" i="8"/>
  <c r="E147" i="8"/>
  <c r="D147" i="8"/>
  <c r="F145" i="8"/>
  <c r="E145" i="8"/>
  <c r="D145" i="8"/>
  <c r="F143" i="8"/>
  <c r="E143" i="8"/>
  <c r="D143" i="8"/>
  <c r="F141" i="8"/>
  <c r="E141" i="8"/>
  <c r="D141" i="8"/>
  <c r="F138" i="8"/>
  <c r="E138" i="8"/>
  <c r="D138" i="8"/>
  <c r="F135" i="8"/>
  <c r="E135" i="8"/>
  <c r="D135" i="8"/>
  <c r="F132" i="8"/>
  <c r="E132" i="8"/>
  <c r="D132" i="8"/>
  <c r="F128" i="8"/>
  <c r="E128" i="8"/>
  <c r="D128" i="8"/>
  <c r="F126" i="8"/>
  <c r="E126" i="8"/>
  <c r="D126" i="8"/>
  <c r="F123" i="8"/>
  <c r="E123" i="8"/>
  <c r="D123" i="8"/>
  <c r="F120" i="8"/>
  <c r="E120" i="8"/>
  <c r="D120" i="8"/>
  <c r="F118" i="8"/>
  <c r="E118" i="8"/>
  <c r="D118" i="8"/>
  <c r="F116" i="8"/>
  <c r="E116" i="8"/>
  <c r="D116" i="8"/>
  <c r="F114" i="8"/>
  <c r="E114" i="8"/>
  <c r="D114" i="8"/>
  <c r="F111" i="8"/>
  <c r="E111" i="8"/>
  <c r="D111" i="8"/>
  <c r="F109" i="8"/>
  <c r="E109" i="8"/>
  <c r="D109" i="8"/>
  <c r="F107" i="8"/>
  <c r="E107" i="8"/>
  <c r="D107" i="8"/>
  <c r="F104" i="8"/>
  <c r="E104" i="8"/>
  <c r="D104" i="8"/>
  <c r="F100" i="8"/>
  <c r="E100" i="8"/>
  <c r="D100" i="8"/>
  <c r="F97" i="8"/>
  <c r="E97" i="8"/>
  <c r="D97" i="8"/>
  <c r="F91" i="8"/>
  <c r="E91" i="8"/>
  <c r="D91" i="8"/>
  <c r="F89" i="8"/>
  <c r="E89" i="8"/>
  <c r="D89" i="8"/>
  <c r="F84" i="8"/>
  <c r="F83" i="8" s="1"/>
  <c r="E84" i="8"/>
  <c r="E83" i="8" s="1"/>
  <c r="D84" i="8"/>
  <c r="D83" i="8" s="1"/>
  <c r="F81" i="8"/>
  <c r="F80" i="8" s="1"/>
  <c r="E81" i="8"/>
  <c r="E80" i="8" s="1"/>
  <c r="D81" i="8"/>
  <c r="D80" i="8" s="1"/>
  <c r="F76" i="8"/>
  <c r="F72" i="8" s="1"/>
  <c r="E76" i="8"/>
  <c r="E72" i="8" s="1"/>
  <c r="D76" i="8"/>
  <c r="D72" i="8" s="1"/>
  <c r="F70" i="8"/>
  <c r="F69" i="8" s="1"/>
  <c r="E70" i="8"/>
  <c r="E69" i="8" s="1"/>
  <c r="D70" i="8"/>
  <c r="D69" i="8" s="1"/>
  <c r="F66" i="8"/>
  <c r="F65" i="8" s="1"/>
  <c r="E66" i="8"/>
  <c r="E65" i="8" s="1"/>
  <c r="D66" i="8"/>
  <c r="D65" i="8" s="1"/>
  <c r="F62" i="8"/>
  <c r="F61" i="8" s="1"/>
  <c r="E62" i="8"/>
  <c r="E61" i="8" s="1"/>
  <c r="D62" i="8"/>
  <c r="D61" i="8" s="1"/>
  <c r="F58" i="8"/>
  <c r="E58" i="8"/>
  <c r="D58" i="8"/>
  <c r="F55" i="8"/>
  <c r="E55" i="8"/>
  <c r="D55" i="8"/>
  <c r="F52" i="8"/>
  <c r="F51" i="8" s="1"/>
  <c r="E52" i="8"/>
  <c r="E51" i="8" s="1"/>
  <c r="D52" i="8"/>
  <c r="D51" i="8" s="1"/>
  <c r="F47" i="8"/>
  <c r="F46" i="8" s="1"/>
  <c r="F45" i="8" s="1"/>
  <c r="E47" i="8"/>
  <c r="E46" i="8" s="1"/>
  <c r="E45" i="8" s="1"/>
  <c r="D47" i="8"/>
  <c r="D46" i="8" s="1"/>
  <c r="D45" i="8" s="1"/>
  <c r="F41" i="8"/>
  <c r="F40" i="8" s="1"/>
  <c r="F39" i="8" s="1"/>
  <c r="E41" i="8"/>
  <c r="E40" i="8" s="1"/>
  <c r="E39" i="8" s="1"/>
  <c r="D41" i="8"/>
  <c r="D40" i="8" s="1"/>
  <c r="D39" i="8" s="1"/>
  <c r="F32" i="8"/>
  <c r="E32" i="8"/>
  <c r="D32" i="8"/>
  <c r="F30" i="8"/>
  <c r="E30" i="8"/>
  <c r="D30" i="8"/>
  <c r="F25" i="8"/>
  <c r="E25" i="8"/>
  <c r="F23" i="8"/>
  <c r="E23" i="8"/>
  <c r="D23" i="8"/>
  <c r="F21" i="8"/>
  <c r="E21" i="8"/>
  <c r="D21" i="8"/>
  <c r="I540" i="7"/>
  <c r="I539" i="7" s="1"/>
  <c r="I538" i="7" s="1"/>
  <c r="I537" i="7" s="1"/>
  <c r="I536" i="7" s="1"/>
  <c r="I535" i="7" s="1"/>
  <c r="H540" i="7"/>
  <c r="H539" i="7" s="1"/>
  <c r="H538" i="7" s="1"/>
  <c r="H537" i="7" s="1"/>
  <c r="H536" i="7" s="1"/>
  <c r="H535" i="7" s="1"/>
  <c r="G540" i="7"/>
  <c r="G539" i="7" s="1"/>
  <c r="G538" i="7" s="1"/>
  <c r="G537" i="7" s="1"/>
  <c r="G536" i="7" s="1"/>
  <c r="G535" i="7" s="1"/>
  <c r="I533" i="7"/>
  <c r="I532" i="7" s="1"/>
  <c r="I531" i="7" s="1"/>
  <c r="I530" i="7" s="1"/>
  <c r="I529" i="7" s="1"/>
  <c r="H533" i="7"/>
  <c r="H532" i="7" s="1"/>
  <c r="H531" i="7" s="1"/>
  <c r="H530" i="7" s="1"/>
  <c r="H529" i="7" s="1"/>
  <c r="G533" i="7"/>
  <c r="G532" i="7" s="1"/>
  <c r="G531" i="7" s="1"/>
  <c r="G530" i="7" s="1"/>
  <c r="G529" i="7" s="1"/>
  <c r="I527" i="7"/>
  <c r="H527" i="7"/>
  <c r="G527" i="7"/>
  <c r="I525" i="7"/>
  <c r="H525" i="7"/>
  <c r="G525" i="7"/>
  <c r="I519" i="7"/>
  <c r="H519" i="7"/>
  <c r="G519" i="7"/>
  <c r="G517" i="7"/>
  <c r="I513" i="7"/>
  <c r="H513" i="7"/>
  <c r="H512" i="7" s="1"/>
  <c r="H511" i="7" s="1"/>
  <c r="H510" i="7" s="1"/>
  <c r="G513" i="7"/>
  <c r="I506" i="7"/>
  <c r="I505" i="7" s="1"/>
  <c r="I504" i="7" s="1"/>
  <c r="I503" i="7" s="1"/>
  <c r="H506" i="7"/>
  <c r="H505" i="7" s="1"/>
  <c r="H504" i="7" s="1"/>
  <c r="H503" i="7" s="1"/>
  <c r="G506" i="7"/>
  <c r="G505" i="7" s="1"/>
  <c r="G504" i="7" s="1"/>
  <c r="G503" i="7" s="1"/>
  <c r="G498" i="7"/>
  <c r="I496" i="7"/>
  <c r="H496" i="7"/>
  <c r="G496" i="7"/>
  <c r="I494" i="7"/>
  <c r="H494" i="7"/>
  <c r="G494" i="7"/>
  <c r="I491" i="7"/>
  <c r="I490" i="7" s="1"/>
  <c r="H491" i="7"/>
  <c r="H490" i="7" s="1"/>
  <c r="G491" i="7"/>
  <c r="G490" i="7" s="1"/>
  <c r="I481" i="7"/>
  <c r="I480" i="7" s="1"/>
  <c r="I479" i="7" s="1"/>
  <c r="I478" i="7" s="1"/>
  <c r="H481" i="7"/>
  <c r="H480" i="7" s="1"/>
  <c r="H479" i="7" s="1"/>
  <c r="H478" i="7" s="1"/>
  <c r="G481" i="7"/>
  <c r="G480" i="7" s="1"/>
  <c r="G479" i="7" s="1"/>
  <c r="G478" i="7" s="1"/>
  <c r="I476" i="7"/>
  <c r="I475" i="7" s="1"/>
  <c r="I474" i="7" s="1"/>
  <c r="I473" i="7" s="1"/>
  <c r="H476" i="7"/>
  <c r="H475" i="7" s="1"/>
  <c r="H474" i="7" s="1"/>
  <c r="H473" i="7" s="1"/>
  <c r="G476" i="7"/>
  <c r="G475" i="7" s="1"/>
  <c r="G474" i="7" s="1"/>
  <c r="G473" i="7" s="1"/>
  <c r="I471" i="7"/>
  <c r="I470" i="7" s="1"/>
  <c r="H471" i="7"/>
  <c r="H470" i="7" s="1"/>
  <c r="G471" i="7"/>
  <c r="G470" i="7" s="1"/>
  <c r="I468" i="7"/>
  <c r="I467" i="7" s="1"/>
  <c r="H468" i="7"/>
  <c r="H467" i="7" s="1"/>
  <c r="G468" i="7"/>
  <c r="G467" i="7" s="1"/>
  <c r="I465" i="7"/>
  <c r="I464" i="7" s="1"/>
  <c r="H465" i="7"/>
  <c r="H464" i="7" s="1"/>
  <c r="G465" i="7"/>
  <c r="G464" i="7" s="1"/>
  <c r="I462" i="7"/>
  <c r="I461" i="7" s="1"/>
  <c r="H462" i="7"/>
  <c r="H461" i="7" s="1"/>
  <c r="G462" i="7"/>
  <c r="G461" i="7" s="1"/>
  <c r="I457" i="7"/>
  <c r="H457" i="7"/>
  <c r="G457" i="7"/>
  <c r="I455" i="7"/>
  <c r="H455" i="7"/>
  <c r="G455" i="7"/>
  <c r="I453" i="7"/>
  <c r="H453" i="7"/>
  <c r="G453" i="7"/>
  <c r="I451" i="7"/>
  <c r="H451" i="7"/>
  <c r="G451" i="7"/>
  <c r="I449" i="7"/>
  <c r="H449" i="7"/>
  <c r="G449" i="7"/>
  <c r="I447" i="7"/>
  <c r="H447" i="7"/>
  <c r="G447" i="7"/>
  <c r="I445" i="7"/>
  <c r="H445" i="7"/>
  <c r="G445" i="7"/>
  <c r="I443" i="7"/>
  <c r="H443" i="7"/>
  <c r="G443" i="7"/>
  <c r="I440" i="7"/>
  <c r="H440" i="7"/>
  <c r="G440" i="7"/>
  <c r="I437" i="7"/>
  <c r="H437" i="7"/>
  <c r="G437" i="7"/>
  <c r="I433" i="7"/>
  <c r="H433" i="7"/>
  <c r="G433" i="7"/>
  <c r="I431" i="7"/>
  <c r="H431" i="7"/>
  <c r="G431" i="7"/>
  <c r="I428" i="7"/>
  <c r="H428" i="7"/>
  <c r="G428" i="7"/>
  <c r="I422" i="7"/>
  <c r="H422" i="7"/>
  <c r="G422" i="7"/>
  <c r="I420" i="7"/>
  <c r="H420" i="7"/>
  <c r="G420" i="7"/>
  <c r="I418" i="7"/>
  <c r="H418" i="7"/>
  <c r="G418" i="7"/>
  <c r="I416" i="7"/>
  <c r="H416" i="7"/>
  <c r="G416" i="7"/>
  <c r="I414" i="7"/>
  <c r="H414" i="7"/>
  <c r="G414" i="7"/>
  <c r="I411" i="7"/>
  <c r="H411" i="7"/>
  <c r="G411" i="7"/>
  <c r="I408" i="7"/>
  <c r="H408" i="7"/>
  <c r="G408" i="7"/>
  <c r="I404" i="7"/>
  <c r="H404" i="7"/>
  <c r="G404" i="7"/>
  <c r="I401" i="7"/>
  <c r="H401" i="7"/>
  <c r="G401" i="7"/>
  <c r="I393" i="7"/>
  <c r="I392" i="7" s="1"/>
  <c r="I391" i="7" s="1"/>
  <c r="I390" i="7" s="1"/>
  <c r="I389" i="7" s="1"/>
  <c r="H393" i="7"/>
  <c r="H392" i="7" s="1"/>
  <c r="H391" i="7" s="1"/>
  <c r="H390" i="7" s="1"/>
  <c r="H389" i="7" s="1"/>
  <c r="G393" i="7"/>
  <c r="G392" i="7" s="1"/>
  <c r="G391" i="7" s="1"/>
  <c r="G390" i="7" s="1"/>
  <c r="G389" i="7" s="1"/>
  <c r="I386" i="7"/>
  <c r="I385" i="7" s="1"/>
  <c r="I384" i="7" s="1"/>
  <c r="I383" i="7" s="1"/>
  <c r="I382" i="7" s="1"/>
  <c r="I381" i="7" s="1"/>
  <c r="H386" i="7"/>
  <c r="H385" i="7" s="1"/>
  <c r="H384" i="7" s="1"/>
  <c r="H383" i="7" s="1"/>
  <c r="H382" i="7" s="1"/>
  <c r="H381" i="7" s="1"/>
  <c r="G386" i="7"/>
  <c r="G385" i="7" s="1"/>
  <c r="G384" i="7" s="1"/>
  <c r="G383" i="7" s="1"/>
  <c r="G382" i="7" s="1"/>
  <c r="G381" i="7" s="1"/>
  <c r="I379" i="7"/>
  <c r="I378" i="7" s="1"/>
  <c r="H379" i="7"/>
  <c r="H378" i="7" s="1"/>
  <c r="G379" i="7"/>
  <c r="G378" i="7" s="1"/>
  <c r="I376" i="7"/>
  <c r="I375" i="7" s="1"/>
  <c r="H376" i="7"/>
  <c r="H375" i="7" s="1"/>
  <c r="G376" i="7"/>
  <c r="G375" i="7" s="1"/>
  <c r="I369" i="7"/>
  <c r="I368" i="7" s="1"/>
  <c r="I367" i="7" s="1"/>
  <c r="H369" i="7"/>
  <c r="H368" i="7" s="1"/>
  <c r="H367" i="7" s="1"/>
  <c r="G369" i="7"/>
  <c r="G368" i="7" s="1"/>
  <c r="G367" i="7" s="1"/>
  <c r="I365" i="7"/>
  <c r="I364" i="7" s="1"/>
  <c r="I363" i="7" s="1"/>
  <c r="H365" i="7"/>
  <c r="H364" i="7" s="1"/>
  <c r="H363" i="7" s="1"/>
  <c r="G365" i="7"/>
  <c r="G364" i="7" s="1"/>
  <c r="G363" i="7" s="1"/>
  <c r="I361" i="7"/>
  <c r="I360" i="7" s="1"/>
  <c r="I359" i="7" s="1"/>
  <c r="H361" i="7"/>
  <c r="H360" i="7" s="1"/>
  <c r="H359" i="7" s="1"/>
  <c r="G361" i="7"/>
  <c r="G360" i="7" s="1"/>
  <c r="G359" i="7" s="1"/>
  <c r="I355" i="7"/>
  <c r="I354" i="7" s="1"/>
  <c r="I353" i="7" s="1"/>
  <c r="H355" i="7"/>
  <c r="H354" i="7" s="1"/>
  <c r="H353" i="7" s="1"/>
  <c r="G355" i="7"/>
  <c r="G354" i="7" s="1"/>
  <c r="G353" i="7" s="1"/>
  <c r="I347" i="7"/>
  <c r="H347" i="7"/>
  <c r="G347" i="7"/>
  <c r="I343" i="7"/>
  <c r="I342" i="7" s="1"/>
  <c r="H343" i="7"/>
  <c r="H342" i="7" s="1"/>
  <c r="G343" i="7"/>
  <c r="G342" i="7" s="1"/>
  <c r="I339" i="7"/>
  <c r="I338" i="7" s="1"/>
  <c r="H339" i="7"/>
  <c r="H338" i="7" s="1"/>
  <c r="G339" i="7"/>
  <c r="G338" i="7" s="1"/>
  <c r="I335" i="7"/>
  <c r="I334" i="7" s="1"/>
  <c r="H335" i="7"/>
  <c r="H334" i="7" s="1"/>
  <c r="G335" i="7"/>
  <c r="G334" i="7" s="1"/>
  <c r="I331" i="7"/>
  <c r="H331" i="7"/>
  <c r="G331" i="7"/>
  <c r="I328" i="7"/>
  <c r="H328" i="7"/>
  <c r="G328" i="7"/>
  <c r="I322" i="7"/>
  <c r="I321" i="7" s="1"/>
  <c r="I320" i="7" s="1"/>
  <c r="I319" i="7" s="1"/>
  <c r="I318" i="7" s="1"/>
  <c r="H322" i="7"/>
  <c r="H321" i="7" s="1"/>
  <c r="H320" i="7" s="1"/>
  <c r="H319" i="7" s="1"/>
  <c r="H318" i="7" s="1"/>
  <c r="G322" i="7"/>
  <c r="G321" i="7" s="1"/>
  <c r="G320" i="7" s="1"/>
  <c r="G319" i="7" s="1"/>
  <c r="G318" i="7" s="1"/>
  <c r="I315" i="7"/>
  <c r="I314" i="7" s="1"/>
  <c r="I313" i="7" s="1"/>
  <c r="I312" i="7" s="1"/>
  <c r="I311" i="7" s="1"/>
  <c r="H315" i="7"/>
  <c r="H314" i="7" s="1"/>
  <c r="H313" i="7" s="1"/>
  <c r="H312" i="7" s="1"/>
  <c r="H311" i="7" s="1"/>
  <c r="G315" i="7"/>
  <c r="G314" i="7" s="1"/>
  <c r="G313" i="7" s="1"/>
  <c r="G312" i="7" s="1"/>
  <c r="G311" i="7" s="1"/>
  <c r="I308" i="7"/>
  <c r="I307" i="7" s="1"/>
  <c r="I306" i="7" s="1"/>
  <c r="H308" i="7"/>
  <c r="H307" i="7" s="1"/>
  <c r="H306" i="7" s="1"/>
  <c r="G308" i="7"/>
  <c r="G307" i="7" s="1"/>
  <c r="G306" i="7" s="1"/>
  <c r="G299" i="7"/>
  <c r="I297" i="7"/>
  <c r="I287" i="7" s="1"/>
  <c r="I286" i="7" s="1"/>
  <c r="I285" i="7" s="1"/>
  <c r="H297" i="7"/>
  <c r="H287" i="7" s="1"/>
  <c r="H286" i="7" s="1"/>
  <c r="H285" i="7" s="1"/>
  <c r="G297" i="7"/>
  <c r="G290" i="7"/>
  <c r="G288" i="7"/>
  <c r="I281" i="7"/>
  <c r="H281" i="7"/>
  <c r="G281" i="7"/>
  <c r="I279" i="7"/>
  <c r="H279" i="7"/>
  <c r="G279" i="7"/>
  <c r="I273" i="7"/>
  <c r="I272" i="7" s="1"/>
  <c r="I271" i="7" s="1"/>
  <c r="I270" i="7" s="1"/>
  <c r="I269" i="7" s="1"/>
  <c r="H273" i="7"/>
  <c r="H272" i="7" s="1"/>
  <c r="H271" i="7" s="1"/>
  <c r="H270" i="7" s="1"/>
  <c r="H269" i="7" s="1"/>
  <c r="G273" i="7"/>
  <c r="G272" i="7" s="1"/>
  <c r="G271" i="7" s="1"/>
  <c r="G270" i="7" s="1"/>
  <c r="G269" i="7" s="1"/>
  <c r="I267" i="7"/>
  <c r="I266" i="7" s="1"/>
  <c r="I265" i="7" s="1"/>
  <c r="I264" i="7" s="1"/>
  <c r="I263" i="7" s="1"/>
  <c r="H267" i="7"/>
  <c r="H266" i="7" s="1"/>
  <c r="H265" i="7" s="1"/>
  <c r="H264" i="7" s="1"/>
  <c r="H263" i="7" s="1"/>
  <c r="G267" i="7"/>
  <c r="G266" i="7" s="1"/>
  <c r="G265" i="7" s="1"/>
  <c r="G264" i="7" s="1"/>
  <c r="G263" i="7" s="1"/>
  <c r="I260" i="7"/>
  <c r="I257" i="7" s="1"/>
  <c r="I251" i="7" s="1"/>
  <c r="H260" i="7"/>
  <c r="H257" i="7" s="1"/>
  <c r="H251" i="7" s="1"/>
  <c r="G260" i="7"/>
  <c r="I238" i="7"/>
  <c r="I237" i="7" s="1"/>
  <c r="I236" i="7" s="1"/>
  <c r="I235" i="7" s="1"/>
  <c r="I234" i="7" s="1"/>
  <c r="H238" i="7"/>
  <c r="H237" i="7" s="1"/>
  <c r="H236" i="7" s="1"/>
  <c r="H235" i="7" s="1"/>
  <c r="H234" i="7" s="1"/>
  <c r="G238" i="7"/>
  <c r="G237" i="7" s="1"/>
  <c r="G236" i="7" s="1"/>
  <c r="G235" i="7" s="1"/>
  <c r="G234" i="7" s="1"/>
  <c r="I232" i="7"/>
  <c r="H232" i="7"/>
  <c r="G232" i="7"/>
  <c r="I230" i="7"/>
  <c r="H230" i="7"/>
  <c r="G230" i="7"/>
  <c r="I228" i="7"/>
  <c r="H228" i="7"/>
  <c r="G228" i="7"/>
  <c r="I226" i="7"/>
  <c r="H226" i="7"/>
  <c r="G226" i="7"/>
  <c r="I224" i="7"/>
  <c r="H224" i="7"/>
  <c r="G224" i="7"/>
  <c r="I222" i="7"/>
  <c r="H222" i="7"/>
  <c r="G222" i="7"/>
  <c r="I220" i="7"/>
  <c r="H220" i="7"/>
  <c r="G220" i="7"/>
  <c r="I218" i="7"/>
  <c r="H218" i="7"/>
  <c r="G218" i="7"/>
  <c r="I207" i="7"/>
  <c r="H207" i="7"/>
  <c r="G207" i="7"/>
  <c r="I205" i="7"/>
  <c r="H205" i="7"/>
  <c r="G205" i="7"/>
  <c r="I203" i="7"/>
  <c r="H203" i="7"/>
  <c r="I197" i="7"/>
  <c r="I196" i="7" s="1"/>
  <c r="H197" i="7"/>
  <c r="H196" i="7" s="1"/>
  <c r="G197" i="7"/>
  <c r="I189" i="7"/>
  <c r="I188" i="7" s="1"/>
  <c r="I187" i="7" s="1"/>
  <c r="I186" i="7" s="1"/>
  <c r="I185" i="7" s="1"/>
  <c r="H189" i="7"/>
  <c r="H188" i="7" s="1"/>
  <c r="H187" i="7" s="1"/>
  <c r="H186" i="7" s="1"/>
  <c r="H185" i="7" s="1"/>
  <c r="G189" i="7"/>
  <c r="G188" i="7" s="1"/>
  <c r="G187" i="7" s="1"/>
  <c r="G186" i="7" s="1"/>
  <c r="G185" i="7" s="1"/>
  <c r="I182" i="7"/>
  <c r="H182" i="7"/>
  <c r="G182" i="7"/>
  <c r="I179" i="7"/>
  <c r="H179" i="7"/>
  <c r="G180" i="7"/>
  <c r="G179" i="7" s="1"/>
  <c r="I177" i="7"/>
  <c r="I176" i="7" s="1"/>
  <c r="H177" i="7"/>
  <c r="H176" i="7" s="1"/>
  <c r="G177" i="7"/>
  <c r="G176" i="7" s="1"/>
  <c r="I172" i="7"/>
  <c r="H172" i="7"/>
  <c r="G172" i="7"/>
  <c r="I170" i="7"/>
  <c r="I169" i="7" s="1"/>
  <c r="H170" i="7"/>
  <c r="H169" i="7" s="1"/>
  <c r="G170" i="7"/>
  <c r="G169" i="7" s="1"/>
  <c r="I161" i="7"/>
  <c r="I160" i="7" s="1"/>
  <c r="I159" i="7" s="1"/>
  <c r="H161" i="7"/>
  <c r="H160" i="7" s="1"/>
  <c r="H159" i="7" s="1"/>
  <c r="G161" i="7"/>
  <c r="G160" i="7" s="1"/>
  <c r="G159" i="7" s="1"/>
  <c r="I147" i="7"/>
  <c r="H147" i="7"/>
  <c r="G147" i="7"/>
  <c r="I144" i="7"/>
  <c r="I143" i="7" s="1"/>
  <c r="I142" i="7" s="1"/>
  <c r="H144" i="7"/>
  <c r="H143" i="7" s="1"/>
  <c r="H142" i="7" s="1"/>
  <c r="G144" i="7"/>
  <c r="G143" i="7" s="1"/>
  <c r="I138" i="7"/>
  <c r="I137" i="7" s="1"/>
  <c r="I136" i="7" s="1"/>
  <c r="I135" i="7" s="1"/>
  <c r="H138" i="7"/>
  <c r="H137" i="7" s="1"/>
  <c r="H136" i="7" s="1"/>
  <c r="H135" i="7" s="1"/>
  <c r="G138" i="7"/>
  <c r="G137" i="7" s="1"/>
  <c r="G136" i="7" s="1"/>
  <c r="G135" i="7" s="1"/>
  <c r="I133" i="7"/>
  <c r="I132" i="7" s="1"/>
  <c r="I131" i="7" s="1"/>
  <c r="I130" i="7" s="1"/>
  <c r="H133" i="7"/>
  <c r="H132" i="7" s="1"/>
  <c r="H131" i="7" s="1"/>
  <c r="H130" i="7" s="1"/>
  <c r="G133" i="7"/>
  <c r="G132" i="7" s="1"/>
  <c r="G131" i="7" s="1"/>
  <c r="G130" i="7" s="1"/>
  <c r="I128" i="7"/>
  <c r="I127" i="7" s="1"/>
  <c r="I126" i="7" s="1"/>
  <c r="I125" i="7" s="1"/>
  <c r="H128" i="7"/>
  <c r="H127" i="7" s="1"/>
  <c r="H126" i="7" s="1"/>
  <c r="H125" i="7" s="1"/>
  <c r="G128" i="7"/>
  <c r="G127" i="7" s="1"/>
  <c r="G126" i="7" s="1"/>
  <c r="G125" i="7" s="1"/>
  <c r="I123" i="7"/>
  <c r="I122" i="7" s="1"/>
  <c r="I121" i="7" s="1"/>
  <c r="I120" i="7" s="1"/>
  <c r="H123" i="7"/>
  <c r="H122" i="7" s="1"/>
  <c r="H121" i="7" s="1"/>
  <c r="H120" i="7" s="1"/>
  <c r="G123" i="7"/>
  <c r="G122" i="7" s="1"/>
  <c r="G121" i="7" s="1"/>
  <c r="G120" i="7" s="1"/>
  <c r="I118" i="7"/>
  <c r="I117" i="7" s="1"/>
  <c r="I116" i="7" s="1"/>
  <c r="I115" i="7" s="1"/>
  <c r="H118" i="7"/>
  <c r="H117" i="7" s="1"/>
  <c r="H116" i="7" s="1"/>
  <c r="H115" i="7" s="1"/>
  <c r="G118" i="7"/>
  <c r="G117" i="7" s="1"/>
  <c r="G116" i="7" s="1"/>
  <c r="G115" i="7" s="1"/>
  <c r="I112" i="7"/>
  <c r="I111" i="7" s="1"/>
  <c r="I110" i="7" s="1"/>
  <c r="I109" i="7" s="1"/>
  <c r="H112" i="7"/>
  <c r="H111" i="7" s="1"/>
  <c r="H110" i="7" s="1"/>
  <c r="H109" i="7" s="1"/>
  <c r="G112" i="7"/>
  <c r="G111" i="7" s="1"/>
  <c r="G110" i="7" s="1"/>
  <c r="G109" i="7" s="1"/>
  <c r="I107" i="7"/>
  <c r="H107" i="7"/>
  <c r="G107" i="7"/>
  <c r="I101" i="7"/>
  <c r="I100" i="7" s="1"/>
  <c r="I99" i="7" s="1"/>
  <c r="I98" i="7" s="1"/>
  <c r="H101" i="7"/>
  <c r="H100" i="7" s="1"/>
  <c r="H99" i="7" s="1"/>
  <c r="H98" i="7" s="1"/>
  <c r="G101" i="7"/>
  <c r="G100" i="7" s="1"/>
  <c r="G99" i="7" s="1"/>
  <c r="G98" i="7" s="1"/>
  <c r="I91" i="7"/>
  <c r="I90" i="7" s="1"/>
  <c r="H91" i="7"/>
  <c r="H90" i="7" s="1"/>
  <c r="G91" i="7"/>
  <c r="G90" i="7" s="1"/>
  <c r="I88" i="7"/>
  <c r="I87" i="7" s="1"/>
  <c r="H88" i="7"/>
  <c r="H87" i="7" s="1"/>
  <c r="G88" i="7"/>
  <c r="G87" i="7" s="1"/>
  <c r="I84" i="7"/>
  <c r="I83" i="7" s="1"/>
  <c r="I82" i="7" s="1"/>
  <c r="I81" i="7" s="1"/>
  <c r="H84" i="7"/>
  <c r="H83" i="7" s="1"/>
  <c r="H82" i="7" s="1"/>
  <c r="H81" i="7" s="1"/>
  <c r="G84" i="7"/>
  <c r="G83" i="7" s="1"/>
  <c r="G82" i="7" s="1"/>
  <c r="G81" i="7" s="1"/>
  <c r="I78" i="7"/>
  <c r="I77" i="7" s="1"/>
  <c r="I76" i="7" s="1"/>
  <c r="I75" i="7" s="1"/>
  <c r="H78" i="7"/>
  <c r="H77" i="7" s="1"/>
  <c r="H76" i="7" s="1"/>
  <c r="H75" i="7" s="1"/>
  <c r="G78" i="7"/>
  <c r="G77" i="7" s="1"/>
  <c r="G76" i="7" s="1"/>
  <c r="G75" i="7" s="1"/>
  <c r="I73" i="7"/>
  <c r="I72" i="7" s="1"/>
  <c r="I71" i="7" s="1"/>
  <c r="H73" i="7"/>
  <c r="H72" i="7" s="1"/>
  <c r="H71" i="7" s="1"/>
  <c r="G73" i="7"/>
  <c r="G72" i="7" s="1"/>
  <c r="G71" i="7" s="1"/>
  <c r="I69" i="7"/>
  <c r="H69" i="7"/>
  <c r="G69" i="7"/>
  <c r="I67" i="7"/>
  <c r="H67" i="7"/>
  <c r="G67" i="7"/>
  <c r="I63" i="7"/>
  <c r="I62" i="7" s="1"/>
  <c r="I61" i="7" s="1"/>
  <c r="I60" i="7" s="1"/>
  <c r="H63" i="7"/>
  <c r="H62" i="7" s="1"/>
  <c r="H61" i="7" s="1"/>
  <c r="H60" i="7" s="1"/>
  <c r="G63" i="7"/>
  <c r="G62" i="7" s="1"/>
  <c r="G61" i="7" s="1"/>
  <c r="G60" i="7" s="1"/>
  <c r="I58" i="7"/>
  <c r="H58" i="7"/>
  <c r="G58" i="7"/>
  <c r="I56" i="7"/>
  <c r="I55" i="7" s="1"/>
  <c r="I54" i="7" s="1"/>
  <c r="I53" i="7" s="1"/>
  <c r="H56" i="7"/>
  <c r="H55" i="7" s="1"/>
  <c r="H54" i="7" s="1"/>
  <c r="H53" i="7" s="1"/>
  <c r="G56" i="7"/>
  <c r="G55" i="7" s="1"/>
  <c r="G54" i="7" s="1"/>
  <c r="G53" i="7" s="1"/>
  <c r="I51" i="7"/>
  <c r="I50" i="7" s="1"/>
  <c r="I49" i="7" s="1"/>
  <c r="I48" i="7" s="1"/>
  <c r="H51" i="7"/>
  <c r="H50" i="7" s="1"/>
  <c r="H49" i="7" s="1"/>
  <c r="H48" i="7" s="1"/>
  <c r="G51" i="7"/>
  <c r="G50" i="7" s="1"/>
  <c r="G49" i="7" s="1"/>
  <c r="G48" i="7" s="1"/>
  <c r="I46" i="7"/>
  <c r="I45" i="7" s="1"/>
  <c r="H46" i="7"/>
  <c r="H45" i="7" s="1"/>
  <c r="G46" i="7"/>
  <c r="G45" i="7" s="1"/>
  <c r="I42" i="7"/>
  <c r="I41" i="7" s="1"/>
  <c r="H42" i="7"/>
  <c r="H41" i="7" s="1"/>
  <c r="G42" i="7"/>
  <c r="G41" i="7" s="1"/>
  <c r="I37" i="7"/>
  <c r="H37" i="7"/>
  <c r="G37" i="7"/>
  <c r="I29" i="7"/>
  <c r="I28" i="7" s="1"/>
  <c r="H29" i="7"/>
  <c r="H28" i="7" s="1"/>
  <c r="G29" i="7"/>
  <c r="G28" i="7" s="1"/>
  <c r="I26" i="7"/>
  <c r="I25" i="7" s="1"/>
  <c r="I24" i="7" s="1"/>
  <c r="I23" i="7" s="1"/>
  <c r="H26" i="7"/>
  <c r="H25" i="7" s="1"/>
  <c r="H24" i="7" s="1"/>
  <c r="H23" i="7" s="1"/>
  <c r="G26" i="7"/>
  <c r="G25" i="7" s="1"/>
  <c r="G24" i="7" s="1"/>
  <c r="G23" i="7" s="1"/>
  <c r="I20" i="7"/>
  <c r="I19" i="7" s="1"/>
  <c r="I18" i="7" s="1"/>
  <c r="I17" i="7" s="1"/>
  <c r="H20" i="7"/>
  <c r="H19" i="7" s="1"/>
  <c r="H18" i="7" s="1"/>
  <c r="H17" i="7" s="1"/>
  <c r="G20" i="7"/>
  <c r="G19" i="7" s="1"/>
  <c r="G18" i="7" s="1"/>
  <c r="G17" i="7" s="1"/>
  <c r="H534" i="6"/>
  <c r="H533" i="6" s="1"/>
  <c r="H532" i="6" s="1"/>
  <c r="H531" i="6" s="1"/>
  <c r="H530" i="6" s="1"/>
  <c r="H529" i="6" s="1"/>
  <c r="G534" i="6"/>
  <c r="G533" i="6" s="1"/>
  <c r="G532" i="6" s="1"/>
  <c r="G531" i="6" s="1"/>
  <c r="G530" i="6" s="1"/>
  <c r="G529" i="6" s="1"/>
  <c r="F534" i="6"/>
  <c r="F533" i="6" s="1"/>
  <c r="F532" i="6" s="1"/>
  <c r="F531" i="6" s="1"/>
  <c r="F530" i="6" s="1"/>
  <c r="F529" i="6" s="1"/>
  <c r="H525" i="6"/>
  <c r="H524" i="6" s="1"/>
  <c r="H523" i="6" s="1"/>
  <c r="H522" i="6" s="1"/>
  <c r="H521" i="6" s="1"/>
  <c r="G525" i="6"/>
  <c r="G524" i="6" s="1"/>
  <c r="G523" i="6" s="1"/>
  <c r="G522" i="6" s="1"/>
  <c r="G521" i="6" s="1"/>
  <c r="F525" i="6"/>
  <c r="F524" i="6" s="1"/>
  <c r="F523" i="6" s="1"/>
  <c r="F522" i="6" s="1"/>
  <c r="F521" i="6" s="1"/>
  <c r="H519" i="6"/>
  <c r="H518" i="6" s="1"/>
  <c r="G519" i="6"/>
  <c r="G518" i="6" s="1"/>
  <c r="F519" i="6"/>
  <c r="F518" i="6" s="1"/>
  <c r="H515" i="6"/>
  <c r="H514" i="6" s="1"/>
  <c r="G515" i="6"/>
  <c r="G514" i="6" s="1"/>
  <c r="F515" i="6"/>
  <c r="F514" i="6" s="1"/>
  <c r="H510" i="6"/>
  <c r="H509" i="6" s="1"/>
  <c r="G510" i="6"/>
  <c r="G509" i="6" s="1"/>
  <c r="F510" i="6"/>
  <c r="F509" i="6" s="1"/>
  <c r="H502" i="6"/>
  <c r="H501" i="6" s="1"/>
  <c r="H500" i="6" s="1"/>
  <c r="G502" i="6"/>
  <c r="G501" i="6" s="1"/>
  <c r="G500" i="6" s="1"/>
  <c r="F502" i="6"/>
  <c r="F501" i="6" s="1"/>
  <c r="F500" i="6" s="1"/>
  <c r="H498" i="6"/>
  <c r="H497" i="6" s="1"/>
  <c r="H496" i="6" s="1"/>
  <c r="G498" i="6"/>
  <c r="G497" i="6" s="1"/>
  <c r="G496" i="6" s="1"/>
  <c r="F498" i="6"/>
  <c r="F497" i="6" s="1"/>
  <c r="F496" i="6" s="1"/>
  <c r="H494" i="6"/>
  <c r="H493" i="6" s="1"/>
  <c r="H492" i="6" s="1"/>
  <c r="G494" i="6"/>
  <c r="G493" i="6" s="1"/>
  <c r="G492" i="6" s="1"/>
  <c r="F494" i="6"/>
  <c r="F493" i="6" s="1"/>
  <c r="F492" i="6" s="1"/>
  <c r="H488" i="6"/>
  <c r="H487" i="6" s="1"/>
  <c r="H486" i="6" s="1"/>
  <c r="H485" i="6" s="1"/>
  <c r="G488" i="6"/>
  <c r="G487" i="6" s="1"/>
  <c r="G486" i="6" s="1"/>
  <c r="G485" i="6" s="1"/>
  <c r="F488" i="6"/>
  <c r="F487" i="6" s="1"/>
  <c r="F486" i="6" s="1"/>
  <c r="F485" i="6" s="1"/>
  <c r="H483" i="6"/>
  <c r="H482" i="6" s="1"/>
  <c r="H481" i="6" s="1"/>
  <c r="G483" i="6"/>
  <c r="G482" i="6" s="1"/>
  <c r="G481" i="6" s="1"/>
  <c r="F483" i="6"/>
  <c r="F482" i="6" s="1"/>
  <c r="F481" i="6" s="1"/>
  <c r="H475" i="6"/>
  <c r="G475" i="6"/>
  <c r="F475" i="6"/>
  <c r="H471" i="6"/>
  <c r="G471" i="6"/>
  <c r="F471" i="6"/>
  <c r="H469" i="6"/>
  <c r="G469" i="6"/>
  <c r="F469" i="6"/>
  <c r="H464" i="6"/>
  <c r="H463" i="6" s="1"/>
  <c r="G464" i="6"/>
  <c r="G463" i="6" s="1"/>
  <c r="F464" i="6"/>
  <c r="F463" i="6" s="1"/>
  <c r="H460" i="6"/>
  <c r="H459" i="6" s="1"/>
  <c r="G460" i="6"/>
  <c r="G459" i="6" s="1"/>
  <c r="F460" i="6"/>
  <c r="F459" i="6" s="1"/>
  <c r="H456" i="6"/>
  <c r="H455" i="6" s="1"/>
  <c r="G456" i="6"/>
  <c r="G455" i="6" s="1"/>
  <c r="F456" i="6"/>
  <c r="F455" i="6" s="1"/>
  <c r="H452" i="6"/>
  <c r="G452" i="6"/>
  <c r="F452" i="6"/>
  <c r="H449" i="6"/>
  <c r="G449" i="6"/>
  <c r="F449" i="6"/>
  <c r="H443" i="6"/>
  <c r="H442" i="6" s="1"/>
  <c r="H441" i="6" s="1"/>
  <c r="H440" i="6" s="1"/>
  <c r="H439" i="6" s="1"/>
  <c r="G443" i="6"/>
  <c r="G442" i="6" s="1"/>
  <c r="G441" i="6" s="1"/>
  <c r="G440" i="6" s="1"/>
  <c r="F443" i="6"/>
  <c r="F442" i="6" s="1"/>
  <c r="F441" i="6" s="1"/>
  <c r="F440" i="6" s="1"/>
  <c r="F439" i="6" s="1"/>
  <c r="H436" i="6"/>
  <c r="H435" i="6" s="1"/>
  <c r="H434" i="6" s="1"/>
  <c r="H433" i="6" s="1"/>
  <c r="H432" i="6" s="1"/>
  <c r="G436" i="6"/>
  <c r="G435" i="6" s="1"/>
  <c r="G434" i="6" s="1"/>
  <c r="G433" i="6" s="1"/>
  <c r="G432" i="6" s="1"/>
  <c r="F436" i="6"/>
  <c r="F435" i="6" s="1"/>
  <c r="F434" i="6" s="1"/>
  <c r="F433" i="6" s="1"/>
  <c r="F432" i="6" s="1"/>
  <c r="H429" i="6"/>
  <c r="H428" i="6" s="1"/>
  <c r="H427" i="6" s="1"/>
  <c r="G429" i="6"/>
  <c r="G428" i="6" s="1"/>
  <c r="G427" i="6" s="1"/>
  <c r="F429" i="6"/>
  <c r="F428" i="6" s="1"/>
  <c r="F427" i="6" s="1"/>
  <c r="H420" i="6"/>
  <c r="G420" i="6"/>
  <c r="F420" i="6"/>
  <c r="H418" i="6"/>
  <c r="G418" i="6"/>
  <c r="F418" i="6"/>
  <c r="H411" i="6"/>
  <c r="G411" i="6"/>
  <c r="F411" i="6"/>
  <c r="H409" i="6"/>
  <c r="G409" i="6"/>
  <c r="F409" i="6"/>
  <c r="H401" i="6"/>
  <c r="G401" i="6"/>
  <c r="F401" i="6"/>
  <c r="H398" i="6"/>
  <c r="G398" i="6"/>
  <c r="F398" i="6"/>
  <c r="H394" i="6"/>
  <c r="G394" i="6"/>
  <c r="F394" i="6"/>
  <c r="H387" i="6"/>
  <c r="H386" i="6" s="1"/>
  <c r="H385" i="6" s="1"/>
  <c r="H384" i="6" s="1"/>
  <c r="G387" i="6"/>
  <c r="G386" i="6" s="1"/>
  <c r="G385" i="6" s="1"/>
  <c r="G384" i="6" s="1"/>
  <c r="F387" i="6"/>
  <c r="F386" i="6" s="1"/>
  <c r="F385" i="6" s="1"/>
  <c r="F384" i="6" s="1"/>
  <c r="H380" i="6"/>
  <c r="H379" i="6" s="1"/>
  <c r="H378" i="6" s="1"/>
  <c r="H377" i="6" s="1"/>
  <c r="H376" i="6" s="1"/>
  <c r="G380" i="6"/>
  <c r="G379" i="6" s="1"/>
  <c r="G378" i="6" s="1"/>
  <c r="G377" i="6" s="1"/>
  <c r="G376" i="6" s="1"/>
  <c r="F380" i="6"/>
  <c r="F379" i="6" s="1"/>
  <c r="F378" i="6" s="1"/>
  <c r="F377" i="6" s="1"/>
  <c r="F376" i="6" s="1"/>
  <c r="H372" i="6"/>
  <c r="G372" i="6"/>
  <c r="F372" i="6"/>
  <c r="H370" i="6"/>
  <c r="G370" i="6"/>
  <c r="F370" i="6"/>
  <c r="H368" i="6"/>
  <c r="G368" i="6"/>
  <c r="F368" i="6"/>
  <c r="H365" i="6"/>
  <c r="H364" i="6" s="1"/>
  <c r="G365" i="6"/>
  <c r="G364" i="6" s="1"/>
  <c r="F365" i="6"/>
  <c r="F364" i="6" s="1"/>
  <c r="H355" i="6"/>
  <c r="H354" i="6" s="1"/>
  <c r="H353" i="6" s="1"/>
  <c r="H352" i="6" s="1"/>
  <c r="G355" i="6"/>
  <c r="G354" i="6" s="1"/>
  <c r="G353" i="6" s="1"/>
  <c r="G352" i="6" s="1"/>
  <c r="F355" i="6"/>
  <c r="F354" i="6" s="1"/>
  <c r="F353" i="6" s="1"/>
  <c r="F352" i="6" s="1"/>
  <c r="H350" i="6"/>
  <c r="H349" i="6" s="1"/>
  <c r="H348" i="6" s="1"/>
  <c r="H347" i="6" s="1"/>
  <c r="G350" i="6"/>
  <c r="G349" i="6" s="1"/>
  <c r="G348" i="6" s="1"/>
  <c r="G347" i="6" s="1"/>
  <c r="F350" i="6"/>
  <c r="F349" i="6" s="1"/>
  <c r="F348" i="6" s="1"/>
  <c r="F347" i="6" s="1"/>
  <c r="H345" i="6"/>
  <c r="H344" i="6" s="1"/>
  <c r="G345" i="6"/>
  <c r="G344" i="6" s="1"/>
  <c r="F345" i="6"/>
  <c r="F344" i="6" s="1"/>
  <c r="H342" i="6"/>
  <c r="H341" i="6" s="1"/>
  <c r="H339" i="6" s="1"/>
  <c r="G342" i="6"/>
  <c r="G341" i="6" s="1"/>
  <c r="F342" i="6"/>
  <c r="F341" i="6" s="1"/>
  <c r="G339" i="6"/>
  <c r="F339" i="6"/>
  <c r="H338" i="6"/>
  <c r="G338" i="6"/>
  <c r="F338" i="6"/>
  <c r="H336" i="6"/>
  <c r="H335" i="6" s="1"/>
  <c r="G336" i="6"/>
  <c r="G335" i="6" s="1"/>
  <c r="F336" i="6"/>
  <c r="F335" i="6" s="1"/>
  <c r="H331" i="6"/>
  <c r="G331" i="6"/>
  <c r="F331" i="6"/>
  <c r="H329" i="6"/>
  <c r="G329" i="6"/>
  <c r="F329" i="6"/>
  <c r="H327" i="6"/>
  <c r="G327" i="6"/>
  <c r="F327" i="6"/>
  <c r="H325" i="6"/>
  <c r="G325" i="6"/>
  <c r="F325" i="6"/>
  <c r="H323" i="6"/>
  <c r="G323" i="6"/>
  <c r="F323" i="6"/>
  <c r="H321" i="6"/>
  <c r="G321" i="6"/>
  <c r="F321" i="6"/>
  <c r="H319" i="6"/>
  <c r="G319" i="6"/>
  <c r="F319" i="6"/>
  <c r="H317" i="6"/>
  <c r="G317" i="6"/>
  <c r="F317" i="6"/>
  <c r="H314" i="6"/>
  <c r="G314" i="6"/>
  <c r="F314" i="6"/>
  <c r="H311" i="6"/>
  <c r="G311" i="6"/>
  <c r="F311" i="6"/>
  <c r="H307" i="6"/>
  <c r="G307" i="6"/>
  <c r="F307" i="6"/>
  <c r="H305" i="6"/>
  <c r="G305" i="6"/>
  <c r="F305" i="6"/>
  <c r="H302" i="6"/>
  <c r="G302" i="6"/>
  <c r="F302" i="6"/>
  <c r="H296" i="6"/>
  <c r="H295" i="6" s="1"/>
  <c r="H294" i="6" s="1"/>
  <c r="H293" i="6" s="1"/>
  <c r="G296" i="6"/>
  <c r="G295" i="6" s="1"/>
  <c r="G294" i="6" s="1"/>
  <c r="G293" i="6" s="1"/>
  <c r="F296" i="6"/>
  <c r="F295" i="6" s="1"/>
  <c r="F294" i="6" s="1"/>
  <c r="F293" i="6" s="1"/>
  <c r="H291" i="6"/>
  <c r="G291" i="6"/>
  <c r="F291" i="6"/>
  <c r="H289" i="6"/>
  <c r="G289" i="6"/>
  <c r="F289" i="6"/>
  <c r="H287" i="6"/>
  <c r="G287" i="6"/>
  <c r="F287" i="6"/>
  <c r="H285" i="6"/>
  <c r="G285" i="6"/>
  <c r="F285" i="6"/>
  <c r="H283" i="6"/>
  <c r="G283" i="6"/>
  <c r="F283" i="6"/>
  <c r="H280" i="6"/>
  <c r="G280" i="6"/>
  <c r="F280" i="6"/>
  <c r="H277" i="6"/>
  <c r="G277" i="6"/>
  <c r="F277" i="6"/>
  <c r="H273" i="6"/>
  <c r="G273" i="6"/>
  <c r="F273" i="6"/>
  <c r="H270" i="6"/>
  <c r="G270" i="6"/>
  <c r="F270" i="6"/>
  <c r="H263" i="6"/>
  <c r="G263" i="6"/>
  <c r="F263" i="6"/>
  <c r="F260" i="6" s="1"/>
  <c r="F254" i="6" s="1"/>
  <c r="F253" i="6" s="1"/>
  <c r="H241" i="6"/>
  <c r="H240" i="6" s="1"/>
  <c r="H239" i="6" s="1"/>
  <c r="H238" i="6" s="1"/>
  <c r="H237" i="6" s="1"/>
  <c r="G241" i="6"/>
  <c r="G240" i="6" s="1"/>
  <c r="G239" i="6" s="1"/>
  <c r="G238" i="6" s="1"/>
  <c r="G237" i="6" s="1"/>
  <c r="F241" i="6"/>
  <c r="F240" i="6" s="1"/>
  <c r="F239" i="6" s="1"/>
  <c r="F238" i="6" s="1"/>
  <c r="F237" i="6" s="1"/>
  <c r="H235" i="6"/>
  <c r="G235" i="6"/>
  <c r="F235" i="6"/>
  <c r="H233" i="6"/>
  <c r="G233" i="6"/>
  <c r="F233" i="6"/>
  <c r="H231" i="6"/>
  <c r="G231" i="6"/>
  <c r="F231" i="6"/>
  <c r="H229" i="6"/>
  <c r="G229" i="6"/>
  <c r="F229" i="6"/>
  <c r="H227" i="6"/>
  <c r="G227" i="6"/>
  <c r="F227" i="6"/>
  <c r="H225" i="6"/>
  <c r="G225" i="6"/>
  <c r="F225" i="6"/>
  <c r="H223" i="6"/>
  <c r="G223" i="6"/>
  <c r="F223" i="6"/>
  <c r="H221" i="6"/>
  <c r="G221" i="6"/>
  <c r="F221" i="6"/>
  <c r="H218" i="6"/>
  <c r="G218" i="6"/>
  <c r="F218" i="6"/>
  <c r="H210" i="6"/>
  <c r="G210" i="6"/>
  <c r="F210" i="6"/>
  <c r="H208" i="6"/>
  <c r="G208" i="6"/>
  <c r="F208" i="6"/>
  <c r="H206" i="6"/>
  <c r="G206" i="6"/>
  <c r="F206" i="6"/>
  <c r="H200" i="6"/>
  <c r="H198" i="6" s="1"/>
  <c r="H197" i="6" s="1"/>
  <c r="H196" i="6" s="1"/>
  <c r="G200" i="6"/>
  <c r="G199" i="6" s="1"/>
  <c r="F200" i="6"/>
  <c r="F199" i="6" s="1"/>
  <c r="H192" i="6"/>
  <c r="H191" i="6" s="1"/>
  <c r="H190" i="6" s="1"/>
  <c r="H189" i="6" s="1"/>
  <c r="H188" i="6" s="1"/>
  <c r="G192" i="6"/>
  <c r="G191" i="6" s="1"/>
  <c r="G190" i="6" s="1"/>
  <c r="G189" i="6" s="1"/>
  <c r="G188" i="6" s="1"/>
  <c r="F192" i="6"/>
  <c r="F191" i="6" s="1"/>
  <c r="F190" i="6" s="1"/>
  <c r="F189" i="6" s="1"/>
  <c r="F188" i="6" s="1"/>
  <c r="H185" i="6"/>
  <c r="H184" i="6" s="1"/>
  <c r="G185" i="6"/>
  <c r="G184" i="6" s="1"/>
  <c r="F185" i="6"/>
  <c r="F184" i="6" s="1"/>
  <c r="H182" i="6"/>
  <c r="H181" i="6" s="1"/>
  <c r="G182" i="6"/>
  <c r="G181" i="6" s="1"/>
  <c r="F182" i="6"/>
  <c r="F181" i="6" s="1"/>
  <c r="H179" i="6"/>
  <c r="H178" i="6" s="1"/>
  <c r="G179" i="6"/>
  <c r="G178" i="6" s="1"/>
  <c r="F179" i="6"/>
  <c r="F178" i="6" s="1"/>
  <c r="H175" i="6"/>
  <c r="H174" i="6" s="1"/>
  <c r="G175" i="6"/>
  <c r="G174" i="6" s="1"/>
  <c r="F175" i="6"/>
  <c r="F174" i="6" s="1"/>
  <c r="H172" i="6"/>
  <c r="H171" i="6" s="1"/>
  <c r="G172" i="6"/>
  <c r="G171" i="6" s="1"/>
  <c r="F172" i="6"/>
  <c r="F171" i="6" s="1"/>
  <c r="H163" i="6"/>
  <c r="H162" i="6" s="1"/>
  <c r="H161" i="6" s="1"/>
  <c r="G163" i="6"/>
  <c r="G162" i="6" s="1"/>
  <c r="G161" i="6" s="1"/>
  <c r="F163" i="6"/>
  <c r="F162" i="6" s="1"/>
  <c r="F161" i="6" s="1"/>
  <c r="H158" i="6"/>
  <c r="G158" i="6"/>
  <c r="F158" i="6"/>
  <c r="H156" i="6"/>
  <c r="G156" i="6"/>
  <c r="F156" i="6"/>
  <c r="H153" i="6"/>
  <c r="G153" i="6"/>
  <c r="F153" i="6"/>
  <c r="H146" i="6"/>
  <c r="G146" i="6"/>
  <c r="F146" i="6"/>
  <c r="H140" i="6"/>
  <c r="H139" i="6" s="1"/>
  <c r="H138" i="6" s="1"/>
  <c r="H137" i="6" s="1"/>
  <c r="G140" i="6"/>
  <c r="G139" i="6" s="1"/>
  <c r="G138" i="6" s="1"/>
  <c r="G137" i="6" s="1"/>
  <c r="F140" i="6"/>
  <c r="F139" i="6" s="1"/>
  <c r="F138" i="6" s="1"/>
  <c r="F137" i="6" s="1"/>
  <c r="H135" i="6"/>
  <c r="H134" i="6" s="1"/>
  <c r="H133" i="6" s="1"/>
  <c r="H132" i="6" s="1"/>
  <c r="G135" i="6"/>
  <c r="G134" i="6" s="1"/>
  <c r="G133" i="6" s="1"/>
  <c r="G132" i="6" s="1"/>
  <c r="F135" i="6"/>
  <c r="F134" i="6" s="1"/>
  <c r="F133" i="6" s="1"/>
  <c r="F132" i="6" s="1"/>
  <c r="H130" i="6"/>
  <c r="H129" i="6" s="1"/>
  <c r="H128" i="6" s="1"/>
  <c r="H127" i="6" s="1"/>
  <c r="G130" i="6"/>
  <c r="G129" i="6" s="1"/>
  <c r="G128" i="6" s="1"/>
  <c r="G127" i="6" s="1"/>
  <c r="F130" i="6"/>
  <c r="F129" i="6" s="1"/>
  <c r="F128" i="6" s="1"/>
  <c r="F127" i="6" s="1"/>
  <c r="H125" i="6"/>
  <c r="H124" i="6" s="1"/>
  <c r="H123" i="6" s="1"/>
  <c r="H122" i="6" s="1"/>
  <c r="G125" i="6"/>
  <c r="G124" i="6" s="1"/>
  <c r="G123" i="6" s="1"/>
  <c r="G122" i="6" s="1"/>
  <c r="F125" i="6"/>
  <c r="F124" i="6" s="1"/>
  <c r="F123" i="6" s="1"/>
  <c r="F122" i="6" s="1"/>
  <c r="H120" i="6"/>
  <c r="H119" i="6" s="1"/>
  <c r="H118" i="6" s="1"/>
  <c r="H117" i="6" s="1"/>
  <c r="G120" i="6"/>
  <c r="G119" i="6" s="1"/>
  <c r="G118" i="6" s="1"/>
  <c r="G117" i="6" s="1"/>
  <c r="F120" i="6"/>
  <c r="F119" i="6" s="1"/>
  <c r="F118" i="6" s="1"/>
  <c r="F117" i="6" s="1"/>
  <c r="H114" i="6"/>
  <c r="H113" i="6" s="1"/>
  <c r="H112" i="6" s="1"/>
  <c r="H111" i="6" s="1"/>
  <c r="G114" i="6"/>
  <c r="G113" i="6" s="1"/>
  <c r="G112" i="6" s="1"/>
  <c r="G111" i="6" s="1"/>
  <c r="F114" i="6"/>
  <c r="F113" i="6" s="1"/>
  <c r="F112" i="6" s="1"/>
  <c r="F111" i="6" s="1"/>
  <c r="H109" i="6"/>
  <c r="H108" i="6" s="1"/>
  <c r="H107" i="6" s="1"/>
  <c r="H106" i="6" s="1"/>
  <c r="G109" i="6"/>
  <c r="G108" i="6" s="1"/>
  <c r="G107" i="6" s="1"/>
  <c r="G106" i="6" s="1"/>
  <c r="F109" i="6"/>
  <c r="F108" i="6" s="1"/>
  <c r="F107" i="6" s="1"/>
  <c r="F106" i="6" s="1"/>
  <c r="H103" i="6"/>
  <c r="H102" i="6" s="1"/>
  <c r="H101" i="6" s="1"/>
  <c r="H100" i="6" s="1"/>
  <c r="G103" i="6"/>
  <c r="G102" i="6" s="1"/>
  <c r="G101" i="6" s="1"/>
  <c r="G100" i="6" s="1"/>
  <c r="F103" i="6"/>
  <c r="F102" i="6" s="1"/>
  <c r="F101" i="6" s="1"/>
  <c r="F100" i="6" s="1"/>
  <c r="H93" i="6"/>
  <c r="H92" i="6" s="1"/>
  <c r="G93" i="6"/>
  <c r="G92" i="6" s="1"/>
  <c r="F93" i="6"/>
  <c r="F92" i="6" s="1"/>
  <c r="H90" i="6"/>
  <c r="H89" i="6" s="1"/>
  <c r="G90" i="6"/>
  <c r="G89" i="6" s="1"/>
  <c r="F90" i="6"/>
  <c r="F89" i="6" s="1"/>
  <c r="H84" i="6"/>
  <c r="H83" i="6" s="1"/>
  <c r="H82" i="6" s="1"/>
  <c r="H81" i="6" s="1"/>
  <c r="G84" i="6"/>
  <c r="G83" i="6" s="1"/>
  <c r="G82" i="6" s="1"/>
  <c r="G81" i="6" s="1"/>
  <c r="F84" i="6"/>
  <c r="F83" i="6" s="1"/>
  <c r="F82" i="6" s="1"/>
  <c r="F81" i="6" s="1"/>
  <c r="H78" i="6"/>
  <c r="H76" i="6" s="1"/>
  <c r="H75" i="6" s="1"/>
  <c r="G78" i="6"/>
  <c r="G77" i="6" s="1"/>
  <c r="F78" i="6"/>
  <c r="F77" i="6" s="1"/>
  <c r="H73" i="6"/>
  <c r="H72" i="6" s="1"/>
  <c r="H71" i="6" s="1"/>
  <c r="G73" i="6"/>
  <c r="G72" i="6" s="1"/>
  <c r="G71" i="6" s="1"/>
  <c r="F73" i="6"/>
  <c r="F72" i="6" s="1"/>
  <c r="F71" i="6" s="1"/>
  <c r="H69" i="6"/>
  <c r="G69" i="6"/>
  <c r="F69" i="6"/>
  <c r="H66" i="6"/>
  <c r="G66" i="6"/>
  <c r="F66" i="6"/>
  <c r="H62" i="6"/>
  <c r="H61" i="6" s="1"/>
  <c r="H60" i="6" s="1"/>
  <c r="H59" i="6" s="1"/>
  <c r="G62" i="6"/>
  <c r="G61" i="6" s="1"/>
  <c r="G60" i="6" s="1"/>
  <c r="G59" i="6" s="1"/>
  <c r="F62" i="6"/>
  <c r="F61" i="6" s="1"/>
  <c r="F60" i="6" s="1"/>
  <c r="F59" i="6" s="1"/>
  <c r="H57" i="6"/>
  <c r="G57" i="6"/>
  <c r="F57" i="6"/>
  <c r="H55" i="6"/>
  <c r="G55" i="6"/>
  <c r="F55" i="6"/>
  <c r="H50" i="6"/>
  <c r="H49" i="6" s="1"/>
  <c r="H48" i="6" s="1"/>
  <c r="H47" i="6" s="1"/>
  <c r="G50" i="6"/>
  <c r="G49" i="6" s="1"/>
  <c r="G48" i="6" s="1"/>
  <c r="G47" i="6" s="1"/>
  <c r="F50" i="6"/>
  <c r="F49" i="6" s="1"/>
  <c r="F48" i="6" s="1"/>
  <c r="F47" i="6" s="1"/>
  <c r="H45" i="6"/>
  <c r="H44" i="6" s="1"/>
  <c r="G45" i="6"/>
  <c r="G44" i="6" s="1"/>
  <c r="F45" i="6"/>
  <c r="F44" i="6" s="1"/>
  <c r="H41" i="6"/>
  <c r="H40" i="6" s="1"/>
  <c r="G41" i="6"/>
  <c r="G40" i="6" s="1"/>
  <c r="F41" i="6"/>
  <c r="F40" i="6" s="1"/>
  <c r="H36" i="6"/>
  <c r="G36" i="6"/>
  <c r="F36" i="6"/>
  <c r="H28" i="6"/>
  <c r="H27" i="6" s="1"/>
  <c r="H26" i="6" s="1"/>
  <c r="G28" i="6"/>
  <c r="G27" i="6" s="1"/>
  <c r="G26" i="6" s="1"/>
  <c r="F28" i="6"/>
  <c r="F27" i="6" s="1"/>
  <c r="F26" i="6" s="1"/>
  <c r="H24" i="6"/>
  <c r="H23" i="6" s="1"/>
  <c r="G24" i="6"/>
  <c r="G23" i="6" s="1"/>
  <c r="F24" i="6"/>
  <c r="F23" i="6" s="1"/>
  <c r="H22" i="6"/>
  <c r="H21" i="6" s="1"/>
  <c r="G22" i="6"/>
  <c r="G21" i="6" s="1"/>
  <c r="F22" i="6"/>
  <c r="F21" i="6" s="1"/>
  <c r="H18" i="6"/>
  <c r="H17" i="6" s="1"/>
  <c r="H16" i="6" s="1"/>
  <c r="H15" i="6" s="1"/>
  <c r="G18" i="6"/>
  <c r="G17" i="6" s="1"/>
  <c r="G16" i="6" s="1"/>
  <c r="G15" i="6" s="1"/>
  <c r="F18" i="6"/>
  <c r="F17" i="6" s="1"/>
  <c r="F16" i="6" s="1"/>
  <c r="F15" i="6" s="1"/>
  <c r="C125" i="4"/>
  <c r="D125" i="4"/>
  <c r="G33" i="7" l="1"/>
  <c r="G32" i="7" s="1"/>
  <c r="G34" i="7"/>
  <c r="H34" i="7"/>
  <c r="H33" i="7" s="1"/>
  <c r="H32" i="7" s="1"/>
  <c r="I34" i="7"/>
  <c r="I33" i="7" s="1"/>
  <c r="I32" i="7" s="1"/>
  <c r="G33" i="6"/>
  <c r="G32" i="6" s="1"/>
  <c r="G31" i="6" s="1"/>
  <c r="F33" i="6"/>
  <c r="F32" i="6" s="1"/>
  <c r="F31" i="6" s="1"/>
  <c r="H33" i="6"/>
  <c r="H32" i="6" s="1"/>
  <c r="H31" i="6" s="1"/>
  <c r="D273" i="8"/>
  <c r="F209" i="8"/>
  <c r="F215" i="8"/>
  <c r="E215" i="8"/>
  <c r="E209" i="8" s="1"/>
  <c r="E208" i="8" s="1"/>
  <c r="G260" i="6"/>
  <c r="G254" i="6" s="1"/>
  <c r="G253" i="6" s="1"/>
  <c r="H260" i="6"/>
  <c r="H254" i="6" s="1"/>
  <c r="H253" i="6" s="1"/>
  <c r="F205" i="6"/>
  <c r="I202" i="7"/>
  <c r="H202" i="7"/>
  <c r="G202" i="7"/>
  <c r="F145" i="6"/>
  <c r="F144" i="6" s="1"/>
  <c r="H145" i="6"/>
  <c r="H144" i="6" s="1"/>
  <c r="G145" i="6"/>
  <c r="G144" i="6" s="1"/>
  <c r="I512" i="7"/>
  <c r="I511" i="7" s="1"/>
  <c r="I510" i="7" s="1"/>
  <c r="I502" i="7" s="1"/>
  <c r="D215" i="8"/>
  <c r="D209" i="8" s="1"/>
  <c r="D208" i="8" s="1"/>
  <c r="G106" i="7"/>
  <c r="G105" i="7" s="1"/>
  <c r="G104" i="7" s="1"/>
  <c r="I106" i="7"/>
  <c r="I105" i="7" s="1"/>
  <c r="I104" i="7" s="1"/>
  <c r="I103" i="7" s="1"/>
  <c r="H106" i="7"/>
  <c r="H105" i="7" s="1"/>
  <c r="H104" i="7" s="1"/>
  <c r="H103" i="7" s="1"/>
  <c r="G257" i="7"/>
  <c r="G251" i="7" s="1"/>
  <c r="G250" i="7" s="1"/>
  <c r="G493" i="7"/>
  <c r="G489" i="7" s="1"/>
  <c r="G439" i="6"/>
  <c r="E134" i="8"/>
  <c r="D134" i="8"/>
  <c r="F134" i="8"/>
  <c r="F389" i="8"/>
  <c r="D197" i="8"/>
  <c r="F79" i="8"/>
  <c r="D88" i="8"/>
  <c r="D87" i="8" s="1"/>
  <c r="D389" i="8"/>
  <c r="E54" i="8"/>
  <c r="E50" i="8" s="1"/>
  <c r="D79" i="8"/>
  <c r="D192" i="8"/>
  <c r="D191" i="8" s="1"/>
  <c r="D190" i="8" s="1"/>
  <c r="F254" i="8"/>
  <c r="F253" i="8" s="1"/>
  <c r="F315" i="8"/>
  <c r="F314" i="8" s="1"/>
  <c r="D352" i="8"/>
  <c r="D347" i="8" s="1"/>
  <c r="E389" i="8"/>
  <c r="F367" i="8"/>
  <c r="E88" i="8"/>
  <c r="E87" i="8" s="1"/>
  <c r="F232" i="8"/>
  <c r="F226" i="8" s="1"/>
  <c r="E401" i="8"/>
  <c r="E400" i="8" s="1"/>
  <c r="F352" i="8"/>
  <c r="F347" i="8" s="1"/>
  <c r="F20" i="8"/>
  <c r="F19" i="8" s="1"/>
  <c r="F18" i="8" s="1"/>
  <c r="D54" i="8"/>
  <c r="D50" i="8" s="1"/>
  <c r="E79" i="8"/>
  <c r="E96" i="8"/>
  <c r="E106" i="8"/>
  <c r="D232" i="8"/>
  <c r="D226" i="8" s="1"/>
  <c r="D315" i="8"/>
  <c r="D314" i="8" s="1"/>
  <c r="F382" i="8"/>
  <c r="F381" i="8" s="1"/>
  <c r="F401" i="8"/>
  <c r="F400" i="8" s="1"/>
  <c r="D329" i="8"/>
  <c r="D336" i="8"/>
  <c r="E122" i="8"/>
  <c r="E174" i="8"/>
  <c r="E170" i="8" s="1"/>
  <c r="F242" i="8"/>
  <c r="F241" i="8" s="1"/>
  <c r="D254" i="8"/>
  <c r="D253" i="8" s="1"/>
  <c r="E320" i="8"/>
  <c r="E352" i="8"/>
  <c r="E347" i="8" s="1"/>
  <c r="D382" i="8"/>
  <c r="D381" i="8" s="1"/>
  <c r="E382" i="8"/>
  <c r="E381" i="8" s="1"/>
  <c r="D262" i="8"/>
  <c r="F320" i="8"/>
  <c r="D96" i="8"/>
  <c r="D174" i="8"/>
  <c r="D170" i="8" s="1"/>
  <c r="E254" i="8"/>
  <c r="E253" i="8" s="1"/>
  <c r="E282" i="8"/>
  <c r="F282" i="8"/>
  <c r="D320" i="8"/>
  <c r="F329" i="8"/>
  <c r="D401" i="8"/>
  <c r="D400" i="8" s="1"/>
  <c r="D367" i="8"/>
  <c r="F88" i="8"/>
  <c r="F87" i="8" s="1"/>
  <c r="F106" i="8"/>
  <c r="D122" i="8"/>
  <c r="F208" i="8"/>
  <c r="D242" i="8"/>
  <c r="D241" i="8" s="1"/>
  <c r="E273" i="8"/>
  <c r="F273" i="8"/>
  <c r="D282" i="8"/>
  <c r="E315" i="8"/>
  <c r="E314" i="8" s="1"/>
  <c r="D410" i="8"/>
  <c r="D409" i="8" s="1"/>
  <c r="E410" i="8"/>
  <c r="E409" i="8" s="1"/>
  <c r="F174" i="8"/>
  <c r="F170" i="8" s="1"/>
  <c r="E232" i="8"/>
  <c r="E226" i="8" s="1"/>
  <c r="E20" i="8"/>
  <c r="E19" i="8" s="1"/>
  <c r="E18" i="8" s="1"/>
  <c r="I22" i="7"/>
  <c r="H493" i="7"/>
  <c r="H489" i="7" s="1"/>
  <c r="G22" i="7"/>
  <c r="H22" i="7"/>
  <c r="I211" i="7"/>
  <c r="G439" i="7"/>
  <c r="H211" i="7"/>
  <c r="H439" i="7"/>
  <c r="I493" i="7"/>
  <c r="I489" i="7" s="1"/>
  <c r="G211" i="7"/>
  <c r="I439" i="7"/>
  <c r="I195" i="7"/>
  <c r="I194" i="7" s="1"/>
  <c r="I193" i="7" s="1"/>
  <c r="H195" i="7"/>
  <c r="H194" i="7" s="1"/>
  <c r="H193" i="7" s="1"/>
  <c r="H40" i="7"/>
  <c r="H39" i="7" s="1"/>
  <c r="H65" i="6"/>
  <c r="H64" i="6" s="1"/>
  <c r="H468" i="6"/>
  <c r="H467" i="6" s="1"/>
  <c r="H466" i="6" s="1"/>
  <c r="G168" i="7"/>
  <c r="G512" i="7"/>
  <c r="G511" i="7" s="1"/>
  <c r="G510" i="7" s="1"/>
  <c r="G502" i="7" s="1"/>
  <c r="H448" i="6"/>
  <c r="H447" i="6" s="1"/>
  <c r="H446" i="6" s="1"/>
  <c r="G66" i="7"/>
  <c r="G65" i="7" s="1"/>
  <c r="H284" i="7"/>
  <c r="H283" i="7" s="1"/>
  <c r="H502" i="7"/>
  <c r="I278" i="7"/>
  <c r="I277" i="7" s="1"/>
  <c r="I276" i="7" s="1"/>
  <c r="I275" i="7" s="1"/>
  <c r="I262" i="7" s="1"/>
  <c r="G374" i="7"/>
  <c r="G373" i="7" s="1"/>
  <c r="G372" i="7" s="1"/>
  <c r="G371" i="7" s="1"/>
  <c r="H86" i="7"/>
  <c r="H80" i="7" s="1"/>
  <c r="G327" i="7"/>
  <c r="G326" i="7" s="1"/>
  <c r="G325" i="7" s="1"/>
  <c r="G324" i="7" s="1"/>
  <c r="I327" i="7"/>
  <c r="I326" i="7" s="1"/>
  <c r="I325" i="7" s="1"/>
  <c r="I324" i="7" s="1"/>
  <c r="H327" i="7"/>
  <c r="H326" i="7" s="1"/>
  <c r="H325" i="7" s="1"/>
  <c r="H324" i="7" s="1"/>
  <c r="I427" i="7"/>
  <c r="H427" i="7"/>
  <c r="I524" i="7"/>
  <c r="I523" i="7" s="1"/>
  <c r="I522" i="7" s="1"/>
  <c r="I521" i="7" s="1"/>
  <c r="G86" i="7"/>
  <c r="G80" i="7" s="1"/>
  <c r="H358" i="7"/>
  <c r="H357" i="7" s="1"/>
  <c r="I66" i="7"/>
  <c r="I65" i="7" s="1"/>
  <c r="G142" i="7"/>
  <c r="H278" i="7"/>
  <c r="H277" i="7" s="1"/>
  <c r="H276" i="7" s="1"/>
  <c r="H275" i="7" s="1"/>
  <c r="H262" i="7" s="1"/>
  <c r="I346" i="7"/>
  <c r="I345" i="7" s="1"/>
  <c r="G400" i="7"/>
  <c r="H524" i="7"/>
  <c r="H523" i="7" s="1"/>
  <c r="H522" i="7" s="1"/>
  <c r="H521" i="7" s="1"/>
  <c r="G524" i="7"/>
  <c r="G523" i="7" s="1"/>
  <c r="G522" i="7" s="1"/>
  <c r="G521" i="7" s="1"/>
  <c r="I40" i="7"/>
  <c r="I39" i="7" s="1"/>
  <c r="H66" i="7"/>
  <c r="H65" i="7" s="1"/>
  <c r="I86" i="7"/>
  <c r="I80" i="7" s="1"/>
  <c r="I175" i="7"/>
  <c r="I250" i="7"/>
  <c r="I241" i="7" s="1"/>
  <c r="I240" i="7" s="1"/>
  <c r="G346" i="7"/>
  <c r="G345" i="7" s="1"/>
  <c r="H346" i="7"/>
  <c r="H345" i="7" s="1"/>
  <c r="H374" i="7"/>
  <c r="H373" i="7" s="1"/>
  <c r="H372" i="7" s="1"/>
  <c r="H371" i="7" s="1"/>
  <c r="I400" i="7"/>
  <c r="G427" i="7"/>
  <c r="H175" i="7"/>
  <c r="I284" i="7"/>
  <c r="I283" i="7" s="1"/>
  <c r="G358" i="7"/>
  <c r="G357" i="7" s="1"/>
  <c r="I374" i="7"/>
  <c r="I373" i="7" s="1"/>
  <c r="I372" i="7" s="1"/>
  <c r="I371" i="7" s="1"/>
  <c r="H400" i="7"/>
  <c r="I410" i="7"/>
  <c r="H508" i="6"/>
  <c r="H507" i="6" s="1"/>
  <c r="H506" i="6" s="1"/>
  <c r="H505" i="6" s="1"/>
  <c r="F508" i="6"/>
  <c r="F507" i="6" s="1"/>
  <c r="F506" i="6" s="1"/>
  <c r="F505" i="6" s="1"/>
  <c r="G393" i="6"/>
  <c r="G392" i="6" s="1"/>
  <c r="G391" i="6" s="1"/>
  <c r="G383" i="6" s="1"/>
  <c r="F65" i="6"/>
  <c r="F64" i="6" s="1"/>
  <c r="H269" i="6"/>
  <c r="F367" i="6"/>
  <c r="F363" i="6" s="1"/>
  <c r="F358" i="6" s="1"/>
  <c r="F357" i="6" s="1"/>
  <c r="G408" i="6"/>
  <c r="G407" i="6" s="1"/>
  <c r="G406" i="6" s="1"/>
  <c r="G405" i="6" s="1"/>
  <c r="G404" i="6" s="1"/>
  <c r="G468" i="6"/>
  <c r="G467" i="6" s="1"/>
  <c r="G466" i="6" s="1"/>
  <c r="F301" i="6"/>
  <c r="H214" i="6"/>
  <c r="F448" i="6"/>
  <c r="H205" i="6"/>
  <c r="G491" i="6"/>
  <c r="G490" i="6" s="1"/>
  <c r="H279" i="6"/>
  <c r="F88" i="6"/>
  <c r="F80" i="6" s="1"/>
  <c r="H39" i="6"/>
  <c r="H38" i="6" s="1"/>
  <c r="G65" i="6"/>
  <c r="G64" i="6" s="1"/>
  <c r="F76" i="6"/>
  <c r="F75" i="6" s="1"/>
  <c r="F269" i="6"/>
  <c r="G313" i="6"/>
  <c r="G367" i="6"/>
  <c r="G363" i="6" s="1"/>
  <c r="H393" i="6"/>
  <c r="H392" i="6" s="1"/>
  <c r="H391" i="6" s="1"/>
  <c r="H383" i="6" s="1"/>
  <c r="F279" i="6"/>
  <c r="H408" i="6"/>
  <c r="H407" i="6" s="1"/>
  <c r="H406" i="6" s="1"/>
  <c r="H405" i="6" s="1"/>
  <c r="H404" i="6" s="1"/>
  <c r="F468" i="6"/>
  <c r="F467" i="6" s="1"/>
  <c r="F466" i="6" s="1"/>
  <c r="F170" i="6"/>
  <c r="G205" i="6"/>
  <c r="H367" i="6"/>
  <c r="H363" i="6" s="1"/>
  <c r="G448" i="6"/>
  <c r="G447" i="6" s="1"/>
  <c r="G446" i="6" s="1"/>
  <c r="H152" i="6"/>
  <c r="H151" i="6" s="1"/>
  <c r="H313" i="6"/>
  <c r="G39" i="6"/>
  <c r="G38" i="6" s="1"/>
  <c r="G279" i="6"/>
  <c r="G301" i="6"/>
  <c r="F474" i="6"/>
  <c r="F473" i="6" s="1"/>
  <c r="F313" i="6"/>
  <c r="G474" i="6"/>
  <c r="G473" i="6" s="1"/>
  <c r="F198" i="6"/>
  <c r="F197" i="6" s="1"/>
  <c r="F196" i="6" s="1"/>
  <c r="H301" i="6"/>
  <c r="H177" i="6"/>
  <c r="G198" i="6"/>
  <c r="G197" i="6" s="1"/>
  <c r="G196" i="6" s="1"/>
  <c r="H88" i="6"/>
  <c r="H80" i="6" s="1"/>
  <c r="G76" i="6"/>
  <c r="G75" i="6" s="1"/>
  <c r="H20" i="6"/>
  <c r="G88" i="6"/>
  <c r="G80" i="6" s="1"/>
  <c r="F408" i="6"/>
  <c r="F407" i="6" s="1"/>
  <c r="F406" i="6" s="1"/>
  <c r="F405" i="6" s="1"/>
  <c r="F404" i="6" s="1"/>
  <c r="G170" i="6"/>
  <c r="G20" i="6"/>
  <c r="H491" i="6"/>
  <c r="H490" i="6" s="1"/>
  <c r="G54" i="6"/>
  <c r="G53" i="6" s="1"/>
  <c r="G52" i="6" s="1"/>
  <c r="F54" i="6"/>
  <c r="F53" i="6" s="1"/>
  <c r="F52" i="6" s="1"/>
  <c r="H54" i="6"/>
  <c r="H53" i="6" s="1"/>
  <c r="H52" i="6" s="1"/>
  <c r="F54" i="8"/>
  <c r="F50" i="8" s="1"/>
  <c r="F336" i="8"/>
  <c r="E367" i="8"/>
  <c r="E242" i="8"/>
  <c r="E241" i="8" s="1"/>
  <c r="E336" i="8"/>
  <c r="D20" i="8"/>
  <c r="D19" i="8" s="1"/>
  <c r="D18" i="8" s="1"/>
  <c r="F96" i="8"/>
  <c r="D106" i="8"/>
  <c r="F122" i="8"/>
  <c r="E329" i="8"/>
  <c r="F410" i="8"/>
  <c r="F409" i="8" s="1"/>
  <c r="I168" i="7"/>
  <c r="G175" i="7"/>
  <c r="G40" i="7"/>
  <c r="G39" i="7" s="1"/>
  <c r="H168" i="7"/>
  <c r="G196" i="7"/>
  <c r="G195" i="7"/>
  <c r="G194" i="7" s="1"/>
  <c r="G193" i="7" s="1"/>
  <c r="H250" i="7"/>
  <c r="H241" i="7" s="1"/>
  <c r="H240" i="7" s="1"/>
  <c r="G278" i="7"/>
  <c r="G277" i="7" s="1"/>
  <c r="G276" i="7" s="1"/>
  <c r="G275" i="7" s="1"/>
  <c r="G287" i="7"/>
  <c r="G286" i="7" s="1"/>
  <c r="G285" i="7" s="1"/>
  <c r="G284" i="7" s="1"/>
  <c r="G283" i="7" s="1"/>
  <c r="I358" i="7"/>
  <c r="I357" i="7" s="1"/>
  <c r="G410" i="7"/>
  <c r="H410" i="7"/>
  <c r="F20" i="6"/>
  <c r="F39" i="6"/>
  <c r="F38" i="6" s="1"/>
  <c r="H77" i="6"/>
  <c r="H199" i="6"/>
  <c r="H170" i="6"/>
  <c r="G177" i="6"/>
  <c r="F177" i="6"/>
  <c r="F152" i="6"/>
  <c r="F151" i="6" s="1"/>
  <c r="G152" i="6"/>
  <c r="G151" i="6" s="1"/>
  <c r="F214" i="6"/>
  <c r="G214" i="6"/>
  <c r="G269" i="6"/>
  <c r="F393" i="6"/>
  <c r="F392" i="6" s="1"/>
  <c r="F391" i="6" s="1"/>
  <c r="F383" i="6" s="1"/>
  <c r="G508" i="6"/>
  <c r="G507" i="6" s="1"/>
  <c r="G506" i="6" s="1"/>
  <c r="G505" i="6" s="1"/>
  <c r="H474" i="6"/>
  <c r="H473" i="6" s="1"/>
  <c r="F491" i="6"/>
  <c r="F490" i="6" s="1"/>
  <c r="C65" i="4"/>
  <c r="F447" i="6" l="1"/>
  <c r="F446" i="6" s="1"/>
  <c r="F445" i="6" s="1"/>
  <c r="F438" i="6" s="1"/>
  <c r="G262" i="7"/>
  <c r="F105" i="6"/>
  <c r="G105" i="6"/>
  <c r="H105" i="6"/>
  <c r="D44" i="8"/>
  <c r="E220" i="8"/>
  <c r="F44" i="8"/>
  <c r="D313" i="8"/>
  <c r="F313" i="8"/>
  <c r="D328" i="8"/>
  <c r="E376" i="8"/>
  <c r="E313" i="8"/>
  <c r="E44" i="8"/>
  <c r="D376" i="8"/>
  <c r="D220" i="8"/>
  <c r="E95" i="8"/>
  <c r="E86" i="8" s="1"/>
  <c r="E328" i="8"/>
  <c r="F220" i="8"/>
  <c r="F376" i="8"/>
  <c r="D95" i="8"/>
  <c r="D86" i="8" s="1"/>
  <c r="E272" i="8"/>
  <c r="E271" i="8" s="1"/>
  <c r="D272" i="8"/>
  <c r="D271" i="8" s="1"/>
  <c r="F328" i="8"/>
  <c r="F272" i="8"/>
  <c r="F271" i="8" s="1"/>
  <c r="H268" i="6"/>
  <c r="H267" i="6" s="1"/>
  <c r="H266" i="6" s="1"/>
  <c r="H204" i="6"/>
  <c r="H203" i="6" s="1"/>
  <c r="H202" i="6" s="1"/>
  <c r="H195" i="6" s="1"/>
  <c r="G167" i="7"/>
  <c r="G166" i="7" s="1"/>
  <c r="G165" i="7" s="1"/>
  <c r="G103" i="7"/>
  <c r="I484" i="7"/>
  <c r="I483" i="7" s="1"/>
  <c r="H484" i="7"/>
  <c r="H483" i="7" s="1"/>
  <c r="G484" i="7"/>
  <c r="G483" i="7" s="1"/>
  <c r="I426" i="7"/>
  <c r="I425" i="7" s="1"/>
  <c r="I424" i="7" s="1"/>
  <c r="G241" i="7"/>
  <c r="G240" i="7" s="1"/>
  <c r="H445" i="6"/>
  <c r="H438" i="6" s="1"/>
  <c r="H31" i="7"/>
  <c r="H16" i="7" s="1"/>
  <c r="H167" i="7"/>
  <c r="H166" i="7" s="1"/>
  <c r="H165" i="7" s="1"/>
  <c r="G201" i="7"/>
  <c r="G200" i="7" s="1"/>
  <c r="G199" i="7" s="1"/>
  <c r="G192" i="7" s="1"/>
  <c r="H426" i="7"/>
  <c r="H425" i="7" s="1"/>
  <c r="H424" i="7" s="1"/>
  <c r="G31" i="7"/>
  <c r="I167" i="7"/>
  <c r="I166" i="7" s="1"/>
  <c r="I165" i="7" s="1"/>
  <c r="F204" i="6"/>
  <c r="F203" i="6" s="1"/>
  <c r="F202" i="6" s="1"/>
  <c r="F195" i="6" s="1"/>
  <c r="H399" i="7"/>
  <c r="H398" i="7" s="1"/>
  <c r="H397" i="7" s="1"/>
  <c r="G204" i="6"/>
  <c r="G203" i="6" s="1"/>
  <c r="G202" i="6" s="1"/>
  <c r="G195" i="6" s="1"/>
  <c r="H169" i="6"/>
  <c r="H168" i="6" s="1"/>
  <c r="H167" i="6" s="1"/>
  <c r="I317" i="7"/>
  <c r="I201" i="7"/>
  <c r="I200" i="7" s="1"/>
  <c r="I199" i="7" s="1"/>
  <c r="I192" i="7" s="1"/>
  <c r="I31" i="7"/>
  <c r="I16" i="7" s="1"/>
  <c r="H317" i="7"/>
  <c r="G399" i="7"/>
  <c r="G398" i="7" s="1"/>
  <c r="G397" i="7" s="1"/>
  <c r="H201" i="7"/>
  <c r="H200" i="7" s="1"/>
  <c r="H199" i="7" s="1"/>
  <c r="H192" i="7" s="1"/>
  <c r="G317" i="7"/>
  <c r="G426" i="7"/>
  <c r="G425" i="7" s="1"/>
  <c r="G424" i="7" s="1"/>
  <c r="I399" i="7"/>
  <c r="I398" i="7" s="1"/>
  <c r="I397" i="7" s="1"/>
  <c r="G268" i="6"/>
  <c r="G267" i="6" s="1"/>
  <c r="G445" i="6"/>
  <c r="G438" i="6" s="1"/>
  <c r="G30" i="6"/>
  <c r="F169" i="6"/>
  <c r="F168" i="6" s="1"/>
  <c r="F167" i="6" s="1"/>
  <c r="F268" i="6"/>
  <c r="F267" i="6" s="1"/>
  <c r="F266" i="6" s="1"/>
  <c r="F300" i="6"/>
  <c r="F299" i="6" s="1"/>
  <c r="F298" i="6" s="1"/>
  <c r="H30" i="6"/>
  <c r="H14" i="6" s="1"/>
  <c r="G244" i="6"/>
  <c r="G243" i="6" s="1"/>
  <c r="F244" i="6"/>
  <c r="F243" i="6" s="1"/>
  <c r="G300" i="6"/>
  <c r="G299" i="6" s="1"/>
  <c r="G298" i="6" s="1"/>
  <c r="H244" i="6"/>
  <c r="H243" i="6" s="1"/>
  <c r="G358" i="6"/>
  <c r="G357" i="6" s="1"/>
  <c r="H300" i="6"/>
  <c r="H299" i="6" s="1"/>
  <c r="H298" i="6" s="1"/>
  <c r="H358" i="6"/>
  <c r="H357" i="6" s="1"/>
  <c r="G169" i="6"/>
  <c r="G168" i="6" s="1"/>
  <c r="G167" i="6" s="1"/>
  <c r="F30" i="6"/>
  <c r="F95" i="8"/>
  <c r="F86" i="8" s="1"/>
  <c r="C25" i="4"/>
  <c r="D25" i="4"/>
  <c r="E25" i="4"/>
  <c r="F14" i="6" l="1"/>
  <c r="G14" i="6"/>
  <c r="G266" i="6"/>
  <c r="G265" i="6" s="1"/>
  <c r="E17" i="8"/>
  <c r="E15" i="8" s="1"/>
  <c r="D17" i="8"/>
  <c r="D15" i="8" s="1"/>
  <c r="F17" i="8"/>
  <c r="F15" i="8" s="1"/>
  <c r="G16" i="7"/>
  <c r="I396" i="7"/>
  <c r="H396" i="7"/>
  <c r="H15" i="7"/>
  <c r="I15" i="7"/>
  <c r="G396" i="7"/>
  <c r="F265" i="6"/>
  <c r="H265" i="6"/>
  <c r="H12" i="6" s="1"/>
  <c r="E89" i="4"/>
  <c r="D89" i="4"/>
  <c r="C89" i="4"/>
  <c r="C36" i="4"/>
  <c r="D36" i="4"/>
  <c r="E36" i="4"/>
  <c r="E16" i="4"/>
  <c r="D16" i="4"/>
  <c r="C16" i="4"/>
  <c r="I388" i="7" l="1"/>
  <c r="I13" i="7" s="1"/>
  <c r="H388" i="7"/>
  <c r="G15" i="7"/>
  <c r="F12" i="6"/>
  <c r="G12" i="6"/>
  <c r="G388" i="7"/>
  <c r="H13" i="7"/>
  <c r="C131" i="4"/>
  <c r="G13" i="7" l="1"/>
  <c r="C150" i="4"/>
  <c r="C141" i="4" l="1"/>
  <c r="E131" i="4" l="1"/>
  <c r="D131" i="4"/>
  <c r="C158" i="4"/>
  <c r="C115" i="4"/>
  <c r="D15" i="4" l="1"/>
  <c r="E15" i="4"/>
  <c r="D160" i="4" l="1"/>
  <c r="E160" i="4"/>
  <c r="C120" i="4"/>
  <c r="D112" i="4" l="1"/>
  <c r="E112" i="4"/>
  <c r="D109" i="4"/>
  <c r="E109" i="4"/>
  <c r="C109" i="4"/>
  <c r="C38" i="4"/>
  <c r="C35" i="4" s="1"/>
  <c r="D169" i="4" l="1"/>
  <c r="D168" i="4" s="1"/>
  <c r="E169" i="4"/>
  <c r="E168" i="4" s="1"/>
  <c r="D166" i="4"/>
  <c r="D165" i="4" s="1"/>
  <c r="E166" i="4"/>
  <c r="E165" i="4" s="1"/>
  <c r="D163" i="4"/>
  <c r="D162" i="4" s="1"/>
  <c r="E163" i="4"/>
  <c r="E162" i="4" s="1"/>
  <c r="D158" i="4"/>
  <c r="E158" i="4"/>
  <c r="D156" i="4"/>
  <c r="E156" i="4"/>
  <c r="D154" i="4"/>
  <c r="E154" i="4"/>
  <c r="D152" i="4"/>
  <c r="E152" i="4"/>
  <c r="D148" i="4"/>
  <c r="E148" i="4"/>
  <c r="D145" i="4"/>
  <c r="E145" i="4"/>
  <c r="D139" i="4"/>
  <c r="E139" i="4"/>
  <c r="D135" i="4"/>
  <c r="E135" i="4"/>
  <c r="D133" i="4"/>
  <c r="E133" i="4"/>
  <c r="D129" i="4"/>
  <c r="E129" i="4"/>
  <c r="E124" i="4" s="1"/>
  <c r="E125" i="4"/>
  <c r="D122" i="4"/>
  <c r="E122" i="4"/>
  <c r="D120" i="4"/>
  <c r="E120" i="4"/>
  <c r="D115" i="4"/>
  <c r="D114" i="4" s="1"/>
  <c r="E115" i="4"/>
  <c r="E114" i="4" s="1"/>
  <c r="D111" i="4"/>
  <c r="E111" i="4"/>
  <c r="D108" i="4"/>
  <c r="E108" i="4"/>
  <c r="D105" i="4"/>
  <c r="E105" i="4"/>
  <c r="D103" i="4"/>
  <c r="E103" i="4"/>
  <c r="D101" i="4"/>
  <c r="E101" i="4"/>
  <c r="D99" i="4"/>
  <c r="E99" i="4"/>
  <c r="D97" i="4"/>
  <c r="E97" i="4"/>
  <c r="D95" i="4"/>
  <c r="E95" i="4"/>
  <c r="D93" i="4"/>
  <c r="E93" i="4"/>
  <c r="D91" i="4"/>
  <c r="E91" i="4"/>
  <c r="D87" i="4"/>
  <c r="E87" i="4"/>
  <c r="D85" i="4"/>
  <c r="E85" i="4"/>
  <c r="D83" i="4"/>
  <c r="E83" i="4"/>
  <c r="D81" i="4"/>
  <c r="E81" i="4"/>
  <c r="E80" i="4" s="1"/>
  <c r="D77" i="4"/>
  <c r="D76" i="4" s="1"/>
  <c r="E77" i="4"/>
  <c r="E76" i="4" s="1"/>
  <c r="D74" i="4"/>
  <c r="E74" i="4"/>
  <c r="D72" i="4"/>
  <c r="D71" i="4" s="1"/>
  <c r="E72" i="4"/>
  <c r="E71" i="4" s="1"/>
  <c r="D68" i="4"/>
  <c r="D67" i="4" s="1"/>
  <c r="E68" i="4"/>
  <c r="E67" i="4" s="1"/>
  <c r="D65" i="4"/>
  <c r="D64" i="4" s="1"/>
  <c r="E65" i="4"/>
  <c r="E64" i="4" s="1"/>
  <c r="D61" i="4"/>
  <c r="E61" i="4"/>
  <c r="D59" i="4"/>
  <c r="E59" i="4"/>
  <c r="D56" i="4"/>
  <c r="D55" i="4" s="1"/>
  <c r="E56" i="4"/>
  <c r="E55" i="4" s="1"/>
  <c r="D53" i="4"/>
  <c r="E53" i="4"/>
  <c r="D51" i="4"/>
  <c r="E51" i="4"/>
  <c r="D47" i="4"/>
  <c r="D46" i="4" s="1"/>
  <c r="E47" i="4"/>
  <c r="E46" i="4" s="1"/>
  <c r="D44" i="4"/>
  <c r="E44" i="4"/>
  <c r="D42" i="4"/>
  <c r="E42" i="4"/>
  <c r="D40" i="4"/>
  <c r="E40" i="4"/>
  <c r="D38" i="4"/>
  <c r="D35" i="4" s="1"/>
  <c r="E38" i="4"/>
  <c r="E35" i="4" s="1"/>
  <c r="D31" i="4"/>
  <c r="E31" i="4"/>
  <c r="D29" i="4"/>
  <c r="E29" i="4"/>
  <c r="D27" i="4"/>
  <c r="E27" i="4"/>
  <c r="C101" i="4"/>
  <c r="C93" i="4"/>
  <c r="C91" i="4"/>
  <c r="E147" i="4" l="1"/>
  <c r="D147" i="4"/>
  <c r="D80" i="4"/>
  <c r="D124" i="4"/>
  <c r="E119" i="4"/>
  <c r="D119" i="4"/>
  <c r="D79" i="4"/>
  <c r="D33" i="4"/>
  <c r="E24" i="4"/>
  <c r="E23" i="4" s="1"/>
  <c r="E33" i="4"/>
  <c r="D24" i="4"/>
  <c r="D23" i="4" s="1"/>
  <c r="E34" i="4"/>
  <c r="E118" i="4"/>
  <c r="E117" i="4" s="1"/>
  <c r="E63" i="4"/>
  <c r="E50" i="4"/>
  <c r="E49" i="4" s="1"/>
  <c r="D70" i="4"/>
  <c r="E79" i="4"/>
  <c r="D50" i="4"/>
  <c r="D49" i="4" s="1"/>
  <c r="E70" i="4"/>
  <c r="D63" i="4"/>
  <c r="E58" i="4"/>
  <c r="D58" i="4"/>
  <c r="C87" i="4"/>
  <c r="C56" i="4"/>
  <c r="C55" i="4" s="1"/>
  <c r="C53" i="4"/>
  <c r="D118" i="4" l="1"/>
  <c r="D117" i="4" s="1"/>
  <c r="D34" i="4"/>
  <c r="E14" i="4"/>
  <c r="E13" i="4" s="1"/>
  <c r="D14" i="4"/>
  <c r="C85" i="4"/>
  <c r="C81" i="4"/>
  <c r="C148" i="4"/>
  <c r="C108" i="4"/>
  <c r="C112" i="4"/>
  <c r="C111" i="4" s="1"/>
  <c r="C77" i="4"/>
  <c r="C72" i="4"/>
  <c r="C71" i="4" s="1"/>
  <c r="C74" i="4"/>
  <c r="C68" i="4"/>
  <c r="C67" i="4" s="1"/>
  <c r="C61" i="4"/>
  <c r="C44" i="4"/>
  <c r="D13" i="4" l="1"/>
  <c r="C122" i="4"/>
  <c r="C169" i="4" l="1"/>
  <c r="C168" i="4" s="1"/>
  <c r="C166" i="4" l="1"/>
  <c r="C165" i="4" s="1"/>
  <c r="C135" i="4" l="1"/>
  <c r="C152" i="4" l="1"/>
  <c r="C133" i="4" l="1"/>
  <c r="C129" i="4"/>
  <c r="C139" i="4"/>
  <c r="C154" i="4" l="1"/>
  <c r="C105" i="4" l="1"/>
  <c r="C103" i="4"/>
  <c r="C99" i="4"/>
  <c r="C97" i="4"/>
  <c r="C95" i="4"/>
  <c r="C83" i="4"/>
  <c r="C80" i="4" l="1"/>
  <c r="C79" i="4" s="1"/>
  <c r="C59" i="4"/>
  <c r="C58" i="4" s="1"/>
  <c r="C156" i="4"/>
  <c r="C31" i="4" l="1"/>
  <c r="C15" i="4" l="1"/>
  <c r="C114" i="4" l="1"/>
  <c r="C160" i="4" l="1"/>
  <c r="C147" i="4" s="1"/>
  <c r="C145" i="4" l="1"/>
  <c r="C124" i="4" s="1"/>
  <c r="C27" i="4" l="1"/>
  <c r="C29" i="4"/>
  <c r="C24" i="4" l="1"/>
  <c r="C119" i="4"/>
  <c r="C163" i="4"/>
  <c r="C162" i="4" s="1"/>
  <c r="C118" i="4" l="1"/>
  <c r="C117" i="4" s="1"/>
  <c r="C64" i="4"/>
  <c r="C63" i="4" s="1"/>
  <c r="C51" i="4"/>
  <c r="C47" i="4"/>
  <c r="C42" i="4"/>
  <c r="C40" i="4"/>
  <c r="C23" i="4"/>
  <c r="C50" i="4" l="1"/>
  <c r="C49" i="4" s="1"/>
  <c r="C76" i="4"/>
  <c r="C70" i="4" s="1"/>
  <c r="C46" i="4"/>
  <c r="C34" i="4"/>
  <c r="C33" i="4" l="1"/>
  <c r="C14" i="4" l="1"/>
  <c r="C13" i="4" l="1"/>
</calcChain>
</file>

<file path=xl/sharedStrings.xml><?xml version="1.0" encoding="utf-8"?>
<sst xmlns="http://schemas.openxmlformats.org/spreadsheetml/2006/main" count="5707" uniqueCount="1101">
  <si>
    <t>Наименование</t>
  </si>
  <si>
    <t>Код дохода</t>
  </si>
  <si>
    <t>8 50 00000 00 0000 000</t>
  </si>
  <si>
    <t>НАЛОГОВЫЕ И НЕНАЛОГОВЫЕ ДОХОДЫ</t>
  </si>
  <si>
    <t>1 00 00000 00 0000 000</t>
  </si>
  <si>
    <t>НАЛОГИ НА ПРИБЫЛЬ, ДОХОДЫ</t>
  </si>
  <si>
    <t>1 01 00000 00 0000 000</t>
  </si>
  <si>
    <t>Налог на доходы физических лиц</t>
  </si>
  <si>
    <t>1 01 02000 01 0000 110</t>
  </si>
  <si>
    <t>1 01 02010 01 0000 110</t>
  </si>
  <si>
    <t>НАЛОГИ НА ТОВАРЫ (РАБОТЫ, УСЛУГИ), РЕАЛИЗУЕМЫЕ НА ТЕРРИТОРИИ РОССИЙСКОЙ ФЕДЕРАЦИИ</t>
  </si>
  <si>
    <t>1 03 00000 00 0000 000</t>
  </si>
  <si>
    <t>Акцизы по подакцизным товарам (продукции), производимым на территории Российской Федерации</t>
  </si>
  <si>
    <t>1 03 02000 01 0000 110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</si>
  <si>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</si>
  <si>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1 03 02230 01 0000 110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</si>
  <si>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</si>
  <si>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</si>
  <si>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</si>
  <si>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</si>
  <si>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</si>
  <si>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1 03 02260 01 0000 110</t>
  </si>
  <si>
    <t>НАЛОГИ НА СОВОКУПНЫЙ ДОХОД</t>
  </si>
  <si>
    <t>1 05 00000 00 0000 000</t>
  </si>
  <si>
    <t>Единый налог на вмененный доход для отдельных видов деятельности</t>
  </si>
  <si>
    <t>1 05 02000 02 0000 110</t>
  </si>
  <si>
    <t>1 05 02010 02 0000 110</t>
  </si>
  <si>
    <t>Единый сельскохозяйственный налог</t>
  </si>
  <si>
    <t>1 05 03000 01 0000 110</t>
  </si>
  <si>
    <t>1 05 03010 01 0000 110</t>
  </si>
  <si>
    <t>ГОСУДАРСТВЕННАЯ ПОШЛИНА</t>
  </si>
  <si>
    <t>1 08 00000 00 0000 000</t>
  </si>
  <si>
    <t>Государственная пошлина по делам, рассматриваемым в судах общей юрисдикции, мировыми судьями</t>
  </si>
  <si>
    <t>1 08 03000 01 0000 110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</si>
  <si>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</si>
  <si>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1 08 03010 01 0000 110</t>
  </si>
  <si>
    <t>ДОХОДЫ ОТ ИСПОЛЬЗОВАНИЯ ИМУЩЕСТВА, НАХОДЯЩЕГОСЯ В ГОСУДАРСТВЕННОЙ И МУНИЦИПАЛЬНОЙ СОБСТВЕННОСТИ</t>
  </si>
  <si>
    <t>1 11 00000 00 0000 000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</si>
  <si>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</si>
  <si>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1 11 05000 00 0000 120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</si>
  <si>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</si>
  <si>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1 11 05010 00 0000 120</t>
  </si>
  <si>
    <t>1 11 05030 00 0000 120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</si>
  <si>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</si>
  <si>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1 11 05035 05 0000 120</t>
  </si>
  <si>
    <t>ПЛАТЕЖИ ПРИ ПОЛЬЗОВАНИИ ПРИРОДНЫМИ РЕСУРСАМИ</t>
  </si>
  <si>
    <t>1 12 00000 00 0000 000</t>
  </si>
  <si>
    <t>Плата за негативное воздействие на окружающую среду</t>
  </si>
  <si>
    <t>1 12 01000 01 0000 120</t>
  </si>
  <si>
    <t>Плата за выбросы загрязняющих веществ в атмосферный воздух стационарными объектами</t>
  </si>
  <si>
    <t>1 12 01010 01 0000 120</t>
  </si>
  <si>
    <t>ДОХОДЫ ОТ ОКАЗАНИЯ ПЛАТНЫХ УСЛУГ (РАБОТ) И КОМПЕНСАЦИИ ЗАТРАТ ГОСУДАРСТВА</t>
  </si>
  <si>
    <t>1 13 00000 00 0000 000</t>
  </si>
  <si>
    <t>Доходы от оказания платных услуг (работ)</t>
  </si>
  <si>
    <t>1 13 01000 00 0000 130</t>
  </si>
  <si>
    <t>Прочие доходы от оказания платных услуг (работ)</t>
  </si>
  <si>
    <t>1 13 01990 00 0000 130</t>
  </si>
  <si>
    <t>Прочие доходы от оказания платных услуг (работ) получателями средств бюджетов муниципальных районов</t>
  </si>
  <si>
    <t>1 13 01995 05 0000 130</t>
  </si>
  <si>
    <t>ШТРАФЫ, САНКЦИИ, ВОЗМЕЩЕНИЕ УЩЕРБА</t>
  </si>
  <si>
    <t>1 16 00000 00 0000 000</t>
  </si>
  <si>
    <t>БЕЗВОЗМЕЗДНЫЕ ПОСТУПЛЕНИЯ</t>
  </si>
  <si>
    <t>2 00 00000 00 0000 000</t>
  </si>
  <si>
    <t>БЕЗВОЗМЕЗДНЫЕ ПОСТУПЛЕНИЯ ОТ ДРУГИХ БЮДЖЕТОВ БЮДЖЕТНОЙ СИСТЕМЫ РОССИЙСКОЙ ФЕДЕРАЦИИ</t>
  </si>
  <si>
    <t>2 02 00000 00 0000 000</t>
  </si>
  <si>
    <t>Дотации на выравнивание бюджетной обеспеченности</t>
  </si>
  <si>
    <t>Субвенции бюджетам муниципальных образований на обеспечение мер социальной поддержки реабилитированных лиц и лиц, признанных пострадавшими от политических репрессий</t>
  </si>
  <si>
    <t>Субвенции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</si>
  <si>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>Прочие субвенции</t>
  </si>
  <si>
    <t>Прочие субвенции бюджетам муниципальных районов</t>
  </si>
  <si>
    <t>Налог, взимаемый в связи с применением упрощенной системы налогообложения</t>
  </si>
  <si>
    <t>1 05 01010 01 0000 110</t>
  </si>
  <si>
    <t>Налог, взимаемый с налогоплательщиков, выбравших в качестве объекта налогообложения доходы</t>
  </si>
  <si>
    <t>1 05 01000 01 0000 110</t>
  </si>
  <si>
    <t>1 05 01011 01 0000 110</t>
  </si>
  <si>
    <t>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</si>
  <si>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</si>
  <si>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1 05 01021 01 0000 110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</si>
  <si>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</si>
  <si>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</si>
  <si>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</si>
  <si>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</si>
  <si>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1 01 02020 01 0000 110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</si>
  <si>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</si>
  <si>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</si>
  <si>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рублей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</si>
  <si>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</si>
  <si>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1 01 02030 01 0000 110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</si>
  <si>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</si>
  <si>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1 11 05013 05 0000 120</t>
  </si>
  <si>
    <t>Налог, взимаемый в связи с применением патентной системы налогообложения</t>
  </si>
  <si>
    <t>1 05 04000 02 0000 110</t>
  </si>
  <si>
    <t>Налог, взимаемый в связи с применением патентной системы налогообложения, зачисляемый в бюджеты муниципальных районов</t>
  </si>
  <si>
    <t>1 05 04020 02 0000 110</t>
  </si>
  <si>
    <t>Субсидии бюджетам бюджетной системы Российской Федерации (межбюджетные субсидии)</t>
  </si>
  <si>
    <t>Прочие субсидии</t>
  </si>
  <si>
    <t>Прочие субсидии бюджетам муниципальных районов</t>
  </si>
  <si>
    <t>2 02 40014 05 0000 150</t>
  </si>
  <si>
    <t>2 02 40014 00 0000 150</t>
  </si>
  <si>
    <t>2 02 40000 00 0000 150</t>
  </si>
  <si>
    <t>2 02 39999 05 0000 150</t>
  </si>
  <si>
    <t>2 02 39999 00 0000 150</t>
  </si>
  <si>
    <t>2 02 30027 05 0000 150</t>
  </si>
  <si>
    <t>2 02 30027 00 0000 150</t>
  </si>
  <si>
    <t>2 02 30013 05 0000 150</t>
  </si>
  <si>
    <t>2 02 30013 00 0000 150</t>
  </si>
  <si>
    <t>2 02 30000 00 0000 150</t>
  </si>
  <si>
    <t>2 02 29999 05 0000 150</t>
  </si>
  <si>
    <t>2 02 29999 00 0000 150</t>
  </si>
  <si>
    <t>2 02 20000 00 0000 150</t>
  </si>
  <si>
    <t>2 02 15001 05 0000 150</t>
  </si>
  <si>
    <t>2 02 15001 00 0000 150</t>
  </si>
  <si>
    <t>2 02 10000 00 0000 150</t>
  </si>
  <si>
    <t>ДОХОДЫ ОТ ПРОДАЖИ МАТЕРИАЛЬНЫХ И НЕМАТЕРИАЛЬНЫХ АКТИВОВ</t>
  </si>
  <si>
    <t>1 14 00000 00 0000 000</t>
  </si>
  <si>
    <t>Доходы от продажи земельных участков, находящихся в государственной и муниципальной собственности</t>
  </si>
  <si>
    <t>1 14 06000 00 0000 430</t>
  </si>
  <si>
    <t xml:space="preserve"> Доходы     от    продажи    земельных    участков,                              государственная  собственность  на   которые   не                              разграничена</t>
  </si>
  <si>
    <t>1 14 06010 00 0000 430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</si>
  <si>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</si>
  <si>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1 14 06013 05 0000 430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</si>
  <si>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</si>
  <si>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1 03 02231 01 0000 110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</si>
  <si>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</si>
  <si>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1 03 02241 01 0000 110</t>
  </si>
  <si>
    <t>1 03 02251 01 0000 110</t>
  </si>
  <si>
    <t>1 03 02261 01 0000 110</t>
  </si>
  <si>
    <t>Административные штрафы, установленные Кодексом Российской Федерации об административных правонарушениях</t>
  </si>
  <si>
    <t>1 16 01000 01 0000 140</t>
  </si>
  <si>
    <t>1 16 01060 01 0000 140</t>
  </si>
  <si>
    <t>1 16 01063 01 0000 140</t>
  </si>
  <si>
    <t>1 16 01070 01 0000 140</t>
  </si>
  <si>
    <t>1 16 01073 01 0000 140</t>
  </si>
  <si>
    <t>1 16 01150 01 0000 140</t>
  </si>
  <si>
    <t>1 16 01153 01 0000 140</t>
  </si>
  <si>
    <t>1 16 01190 01 0000 140</t>
  </si>
  <si>
    <t>1 16 01193 01 0000 140</t>
  </si>
  <si>
    <t>1 16 01200 01 0000 140</t>
  </si>
  <si>
    <t>1 16 01203 01 0000 140</t>
  </si>
  <si>
    <t xml:space="preserve"> 1 17 15000 00 0000 150 </t>
  </si>
  <si>
    <t>Прочие неналоговые доходы</t>
  </si>
  <si>
    <t>Инициативные платежи</t>
  </si>
  <si>
    <t>Инициативные платежи зачисляемые в бюджеты муниципальных районов</t>
  </si>
  <si>
    <t xml:space="preserve">Поступления доходов  в  бюджет муниципального района </t>
  </si>
  <si>
    <t xml:space="preserve"> 1 17 15030 05 0000 150 </t>
  </si>
  <si>
    <t xml:space="preserve"> 1 17 00000 00 0000 000 </t>
  </si>
  <si>
    <t>1 16 01050 01 0000 140</t>
  </si>
  <si>
    <t>1 16 01053 01 0000 140</t>
  </si>
  <si>
    <t>1 16 01130 01 0000 140</t>
  </si>
  <si>
    <t>1 16 01133 01 0000 140</t>
  </si>
  <si>
    <t>1 16 01140 01 0000 140</t>
  </si>
  <si>
    <t>1 16 01143 01 0000 140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</si>
  <si>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</si>
  <si>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2 02 25304 00 0000 150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</si>
  <si>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</si>
  <si>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2 02 25304 05 0000 150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</si>
  <si>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</si>
  <si>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2 02 35120 00 0000 150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</si>
  <si>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</si>
  <si>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2 02 35120 05 0000 150</t>
  </si>
  <si>
    <t>2 07 00000 00 0000 000</t>
  </si>
  <si>
    <t>Прочие безвозмездные поступления в бюджеты муниципальных районов</t>
  </si>
  <si>
    <t>2 07 05000 05 0000 150</t>
  </si>
  <si>
    <t>2 07 05030 05 0000 150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</si>
  <si>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</si>
  <si>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ВОЗВРАТ ОСТАТКОВ СУБСИДИЙ, СУБВЕНЦИЙ И ИНЫХ МЕЖБЮДЖЕТНЫХ ТРАНСФЕРТОВ, ИМЕЮЩИХ ЦЕЛЕВОЕ НАЗНАЧЕНИЕ, ПРОШЛЫХ ЛЕТ</t>
  </si>
  <si>
    <t>2 19 00000 00 0000 000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</si>
  <si>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</si>
  <si>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2 19 00000 05 0000 150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</si>
  <si>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</si>
  <si>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2 19 60010 05 0000 150</t>
  </si>
  <si>
    <t>2 02 35930 05 0000 150</t>
  </si>
  <si>
    <t>Субвенции бюджетам муниципальных районов на государственную регистрацию актов гражданского состояния</t>
  </si>
  <si>
    <t>Субвенции бюджетам на государственную регистрацию актов гражданского состояния</t>
  </si>
  <si>
    <t>2 02 35930 00 0000 150</t>
  </si>
  <si>
    <t xml:space="preserve"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
</t>
  </si>
  <si>
    <t>2 02 19999 05 0000 150</t>
  </si>
  <si>
    <t>2 02 19999 00 0000 150</t>
  </si>
  <si>
    <t>Прочие дотации</t>
  </si>
  <si>
    <t>Прочие дотации бюджетам муниципальных районов</t>
  </si>
  <si>
    <t>1 01 02080 01 0000 110</t>
  </si>
  <si>
    <t>Платежи от государственных и муниципальных унитарных предприятий</t>
  </si>
  <si>
    <t>1 11 07000 00 0000 120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</si>
  <si>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</si>
  <si>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1 11 07010 00 0000 120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</si>
  <si>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</si>
  <si>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1 11 07015 05 0000 120</t>
  </si>
  <si>
    <t>Плата за размещение отходов производства и потребления</t>
  </si>
  <si>
    <t>Плата за размещение отходов производства</t>
  </si>
  <si>
    <t>1 12 01040 01 0000 120</t>
  </si>
  <si>
    <t>1 12 01041 01 0000 120</t>
  </si>
  <si>
    <t>Доходы от компенсации затрат государства</t>
  </si>
  <si>
    <t>1 13 02000 00 0000 130</t>
  </si>
  <si>
    <t xml:space="preserve">Прочие доходы от компенсации затрат государства </t>
  </si>
  <si>
    <t>1 13 02990 00 0000 130</t>
  </si>
  <si>
    <t>Прочие доходы от компенсации затрат  бюджетов муниципальных районов</t>
  </si>
  <si>
    <t>1 13 02995 05 0000 130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</si>
  <si>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</si>
  <si>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1 14 02000 00 0000 000</t>
  </si>
  <si>
    <t>Доходы от реализации имущества, находящегося в собственности муниципальных районов (за исключением 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</si>
  <si>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</si>
  <si>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</si>
  <si>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</si>
  <si>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1 14 02050 05 0000 410</t>
  </si>
  <si>
    <t>1 14 02053 05 0000 410</t>
  </si>
  <si>
    <t>1 14 02050 05 0000 440</t>
  </si>
  <si>
    <t>1 14 02053 05 0000 440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</si>
  <si>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</si>
  <si>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</si>
  <si>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1 16 01170 01 0000 140</t>
  </si>
  <si>
    <t>1 16 01173 01 0000 140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</si>
  <si>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</si>
  <si>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1 16 07000 00 0000 140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</si>
  <si>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</si>
  <si>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1 16 07090 00 0000 140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</si>
  <si>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</si>
  <si>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1 16 07090 05 0000 140</t>
  </si>
  <si>
    <t>Платежи в целях возмещения причиненного ущерба (убытков)</t>
  </si>
  <si>
    <t>1 16 10000 00 0000 140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</si>
  <si>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</t>
  </si>
  <si>
    <t>1 16 10100 00 0000 140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</si>
  <si>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муниципальных районов)</t>
  </si>
  <si>
    <t>1 16 10100 05 0000 140</t>
  </si>
  <si>
    <t>1 16 01080 01 0000 140</t>
  </si>
  <si>
    <t>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</si>
  <si>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</si>
  <si>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</si>
  <si>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1 16 01100 01 0000 140</t>
  </si>
  <si>
    <t>1 16 01103 01 0000 140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</si>
  <si>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</si>
  <si>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</si>
  <si>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</si>
  <si>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</si>
  <si>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1 16 01110 01 0000 140</t>
  </si>
  <si>
    <t>1 16 01113 01 0000 140</t>
  </si>
  <si>
    <t>ДОХОДЫ БЮДЖЕТА -ВСЕГО</t>
  </si>
  <si>
    <t>Утвержденные бюджетные назначения 2024 год</t>
  </si>
  <si>
    <t xml:space="preserve">Прочие безвозмездные поступления 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</si>
  <si>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</si>
  <si>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</si>
  <si>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</si>
  <si>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</si>
  <si>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</si>
  <si>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</si>
  <si>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</si>
  <si>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</si>
  <si>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</si>
  <si>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</si>
  <si>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</si>
  <si>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</si>
  <si>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</si>
  <si>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</si>
  <si>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</si>
  <si>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</si>
  <si>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</si>
  <si>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</si>
  <si>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</si>
  <si>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</si>
  <si>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Субвенции бюджетам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</si>
  <si>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</si>
  <si>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</si>
  <si>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</si>
  <si>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2 02 25179 00 0000 150</t>
  </si>
  <si>
    <t>2 02 25179 05 0000 150</t>
  </si>
  <si>
    <t>2 02 35082 00 0000 150</t>
  </si>
  <si>
    <t>2 02 35082 05 0000 150</t>
  </si>
  <si>
    <t>2 02 35303 00 0000 150</t>
  </si>
  <si>
    <t>2 02 35303 05 0000 150</t>
  </si>
  <si>
    <t>1 05 01000 00 0000 110</t>
  </si>
  <si>
    <t>Субсидии бюджетам муниципальных районов на поддержку отрасли культуры</t>
  </si>
  <si>
    <t>2 02 25519 05 0000 150</t>
  </si>
  <si>
    <t>2 02 25519 00 0000 150</t>
  </si>
  <si>
    <t xml:space="preserve">2 02 25213 05 0000 150 </t>
  </si>
  <si>
    <t xml:space="preserve">2 02 25213 00 0000 150 </t>
  </si>
  <si>
    <t>Субсидии бюджетам  на поддержку отрасли культуры</t>
  </si>
  <si>
    <t>Субсидии бюджетам  на обновление материально-технической базы для организации учебноисследовательской, научно-практической, творческой деятельности, занятий физической культурой и спортом в образовательных организациях</t>
  </si>
  <si>
    <t xml:space="preserve">2 02 25098 05 0000 150 </t>
  </si>
  <si>
    <t xml:space="preserve">2 02 25098 00 0000 150 </t>
  </si>
  <si>
    <t>Субсидии бюджетам муниципальных районов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</si>
  <si>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Субсидии бюджетам 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</si>
  <si>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 xml:space="preserve">2 02 25172 05 0000 150 </t>
  </si>
  <si>
    <t xml:space="preserve">2 02 25172 00 0000 150 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</si>
  <si>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</si>
  <si>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</si>
  <si>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2 02 25467 05 0000 150</t>
  </si>
  <si>
    <t>2 02 25467 00 0000 150</t>
  </si>
  <si>
    <t>Утвержденные бюджетные назначения 2025 год</t>
  </si>
  <si>
    <t>Утвержденные   бюджетные назначения 2026 год</t>
  </si>
  <si>
    <t>1 01 02130 01 0000 110</t>
  </si>
  <si>
    <t>1 01 02140 01 0000 110</t>
  </si>
  <si>
    <t>1 16 01090 01 0000 140</t>
  </si>
  <si>
    <t>1 16 01093 01 0000 140</t>
  </si>
  <si>
    <t>1 16 01333 01 0000 140</t>
  </si>
  <si>
    <t>Субсидии бюджетам  на 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</si>
  <si>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Субсидии бюджетам муниципальных районов на 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</si>
  <si>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Налог на доходы физических лиц в отношениии доходов от долевого участия организации, полученных в виде дивидендов ( в части суммы налога, не превышающей 650 000 рублей)</t>
  </si>
  <si>
    <t>Налог на доходы физических лиц в отношениии доходов от долевого участия организации, полученных в виде дивидендов ( в части суммы налога,  превышающей 650 000 рублей)</t>
  </si>
  <si>
    <t>Субсидии бюджетам муниципальных районов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</si>
  <si>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</si>
  <si>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</si>
  <si>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>Административные штрафы, установленные главой 9 Кодекса Российской Федерации об административных правонарушениях, за административные правонарушения в промышленности, строительстве и энергетике</t>
  </si>
  <si>
    <t>Административные штрафы, установленные главой 9 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</si>
  <si>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</si>
  <si>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Административные штрафы, установленные Кодексом 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</si>
  <si>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</si>
  <si>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</si>
  <si>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"Беловский  район" Курской области в 2024 -2026 годах</t>
  </si>
  <si>
    <t>Код бюджетной классификации РФ</t>
  </si>
  <si>
    <t>Наименование источников финансирования дефицита бюджета</t>
  </si>
  <si>
    <t xml:space="preserve">Сумма </t>
  </si>
  <si>
    <t>2024 год</t>
  </si>
  <si>
    <t>2025 год</t>
  </si>
  <si>
    <t>2026 год</t>
  </si>
  <si>
    <t>01  00  00  00  00  0000  000</t>
  </si>
  <si>
    <t>ИСТОЧНИКИ ВНУТРЕННЕГО ФИНАНСИРОВАНИЯ ДЕФИЦИТА БЮДЖЕТА</t>
  </si>
  <si>
    <t>01  06  00  00  00  0000  000</t>
  </si>
  <si>
    <t>Иные источники внутреннего финансирования дефицитов бюджетов</t>
  </si>
  <si>
    <t>01  06  05  00  00  0000  000</t>
  </si>
  <si>
    <t>Бюджетные кредиты, предоставленные внутри страны в валюте Российской Федерации</t>
  </si>
  <si>
    <t>01  06  05  00  00  0000  600</t>
  </si>
  <si>
    <t>Возврат бюджетных кредитов, предоставленных внутри страны в валюте Российской Федерации</t>
  </si>
  <si>
    <t>01  06  05  02  00  0000  600</t>
  </si>
  <si>
    <t>Возврат бюджетных кредитов, предоставленных другим бюджетам бюджетной системы Российской Федерации  в валюте Российской Федерации</t>
  </si>
  <si>
    <t>01  06  05  02  05  0000  640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</si>
  <si>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</si>
  <si>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01  06  05  00  00  0000  500</t>
  </si>
  <si>
    <t>Предоставление бюджетных кредитов внутри страны в валюте Российской Федерации</t>
  </si>
  <si>
    <t>01  06  05  02  00  0000  500</t>
  </si>
  <si>
    <t>Предоставление бюджетных кредитов другим бюджетам бюджетной системы Российской Федерации в валюте Российской Федерации</t>
  </si>
  <si>
    <t>01  06  05  02  05  0000  540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</si>
  <si>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</si>
  <si>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>01  05  00  00  00  0000  000</t>
  </si>
  <si>
    <t>Изменение остатков средств на счетах по учету средств бюджетов</t>
  </si>
  <si>
    <t>01  05  00  00  00  0000  500</t>
  </si>
  <si>
    <t>Увеличение остатков средств бюджетов</t>
  </si>
  <si>
    <t>01  05  02  00  00  0000  500</t>
  </si>
  <si>
    <t>Увеличение прочих остатков средств бюджетов</t>
  </si>
  <si>
    <t>01  05  02  01  00  0000  510</t>
  </si>
  <si>
    <t>Увеличение прочих остатков денежных средств бюджетов</t>
  </si>
  <si>
    <t>01  05  02  01  05  0000  510</t>
  </si>
  <si>
    <t>Увеличение прочих остатков денежных средств бюджетов муниципальных районов</t>
  </si>
  <si>
    <t>01  05  00  00  00  0000  600</t>
  </si>
  <si>
    <t>Уменьшение остатков средств бюджетов</t>
  </si>
  <si>
    <t>01  05  02  00  00  0000  600</t>
  </si>
  <si>
    <t>Уменьшение прочих остатков средств бюджетов</t>
  </si>
  <si>
    <t>01  05  02  01  00  0000  610</t>
  </si>
  <si>
    <t>Уменьшение прочих остатков денежных средств бюджетов</t>
  </si>
  <si>
    <t>01  05  02  01  05  0000  610</t>
  </si>
  <si>
    <t>Уменьшение прочих остатков денежных средств бюджетов муниципальных районов</t>
  </si>
  <si>
    <t>Источники внутреннего финансирования дефицита бюджета Муниципального района «Беловский район» Курской области на 2024-2026 годы.</t>
  </si>
  <si>
    <t>сумма рублей</t>
  </si>
  <si>
    <t>Рз</t>
  </si>
  <si>
    <t>ПР</t>
  </si>
  <si>
    <t>ЦСР</t>
  </si>
  <si>
    <t>ВР</t>
  </si>
  <si>
    <t>ВСЕГО РАСХОДОВ</t>
  </si>
  <si>
    <t>000 00 00</t>
  </si>
  <si>
    <t>Условно утвержденные расходы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</si>
  <si>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</si>
  <si>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</si>
  <si>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</si>
  <si>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</si>
  <si>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Обеспечение функционирования главы муниципального образования</t>
  </si>
  <si>
    <t>71 0 00 00000</t>
  </si>
  <si>
    <t>глава муниципального образования</t>
  </si>
  <si>
    <t>71 1 00 00000</t>
  </si>
  <si>
    <t>Обеспечение деятельности и выполнение функций органов местного самоуправления</t>
  </si>
  <si>
    <t>71 1 00С1402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</si>
  <si>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</si>
  <si>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</si>
  <si>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</si>
  <si>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Муниципальная программа «Развитие муниципальной службы в Беловском районе Курской области »</t>
  </si>
  <si>
    <t>09 0 00 00000</t>
  </si>
  <si>
    <t>Подпрограмма "Реализация мероприятий, направленных на развитие муниципальной службы" муниципальной программы «Развитие муниципальной службы в Беловском районе Курской области »</t>
  </si>
  <si>
    <t>09 1 00 00000</t>
  </si>
  <si>
    <t>Основное мероприятие  "Обеспечение материально- техническими ресурсами и информационно – коммуникационное сопровождение 60 рабочих мест муниципальных служащих Беловского района"</t>
  </si>
  <si>
    <t>09 1 02 00000</t>
  </si>
  <si>
    <t>Мероприятия направленные на развитие муниципальной службы</t>
  </si>
  <si>
    <t>09 1 02 С1437</t>
  </si>
  <si>
    <t>Закупка товаров, работ и услуг для обеспечения государственных (муниципальных) нужд</t>
  </si>
  <si>
    <t>Обеспечение деятельности представительного органа  муниципального образования</t>
  </si>
  <si>
    <t>75 0 00 00000</t>
  </si>
  <si>
    <t>Аппарат Представительного Собрания Беловского района курской области</t>
  </si>
  <si>
    <t>75 3 00 00000</t>
  </si>
  <si>
    <t>75 3 00 С1402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</si>
  <si>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</si>
  <si>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</si>
  <si>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 xml:space="preserve">Муниципальная программа Беловского района Курской области "Социальная поддержка граждан в Беловском районе Курской области" </t>
  </si>
  <si>
    <t>02 0 00 00000</t>
  </si>
  <si>
    <t>Подпрограмма "Развитие мер социальной поддержки отдельных категорий граждан" муниципальной программы "Социальная поддержка граждан  Беловского района Курской области "</t>
  </si>
  <si>
    <t>02 2 00 00000</t>
  </si>
  <si>
    <t>Основное мероприятие "Обеспечение жилыми помещениями детей-сирот и детей, оставшихся без попечения родителей, лиц из их числа"</t>
  </si>
  <si>
    <t>02 2 08 00000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</si>
  <si>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</si>
  <si>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 xml:space="preserve">09 0 00 00000 </t>
  </si>
  <si>
    <t>Основное мероприятие "обучение (повышение квалификации муниципальных служащих, обучающих семинаров, консультационных семинаров и лекций);</t>
  </si>
  <si>
    <t>09 1 01 00000</t>
  </si>
  <si>
    <t>09 1 01 С1437</t>
  </si>
  <si>
    <t>Закупка товаров, работ и услуг для государственных (муниципальных) нужд</t>
  </si>
  <si>
    <t xml:space="preserve"> Муниципальная программа "Развитие архивного дела   в Беловском районе Курской области  "</t>
  </si>
  <si>
    <t>10 0 00 00000</t>
  </si>
  <si>
    <t>Подпрограмма «Управление муниципальной программой и обеспечение условий реализации» муниципальной программы «Развитие архивного дела   в Беловском районе Курской области  »</t>
  </si>
  <si>
    <t>10 1 00 00000</t>
  </si>
  <si>
    <t>Основное мероприятие "Обеспечение исполнения переданных органам местного самоуправления государственных полномочий в сфере архивного дела"</t>
  </si>
  <si>
    <t>10 1 01 00000</t>
  </si>
  <si>
    <t>Осуществление отдельных государственных полномочий в сфере архивного дела</t>
  </si>
  <si>
    <t>10 1 01 13360</t>
  </si>
  <si>
    <t>Муниципальная программа Профилактика преступлений и иных правонарушений в Беловском районе Курской области »</t>
  </si>
  <si>
    <t>12 0 00 00000</t>
  </si>
  <si>
    <t>Подпрограмма «Управление муниципальной программой и обеспечение условий реализации» муниципальной программы Беловского района Курской области Профилактика преступлений и иных правонарушений в Беловском районе Курской области »</t>
  </si>
  <si>
    <t>12 1 00 00000</t>
  </si>
  <si>
    <t>Основное мероприятие "Обеспечение исполнения переданных органам местного самоуправления государственных полномочий по обеспечению деятельности комиссий по делам несовершеннолетних и защите  их прав и административной комиссии"</t>
  </si>
  <si>
    <t>12 1 01 00000</t>
  </si>
  <si>
    <t>Осуществление отдельных государственных полномочий по созданию и  обеспечению деятельности комиссий по делам несовершеннолетних и защите их прав</t>
  </si>
  <si>
    <t>12 1 01 13180</t>
  </si>
  <si>
    <t>100</t>
  </si>
  <si>
    <t>Осуществление отдельных государственных полномочий по организации и обеспечению деятельности административных комиссий</t>
  </si>
  <si>
    <t>12 1 01 13480</t>
  </si>
  <si>
    <t>Муниципальная программа Беловского района Курской области «Содействие занятости населения  »</t>
  </si>
  <si>
    <t>17 0 00 00000</t>
  </si>
  <si>
    <t>Подпрограмма «Развитие институтов рынка труда» муниципальной программы Беловского района Курской области «Содействие занятости населения   »</t>
  </si>
  <si>
    <t>17 2 00 00000</t>
  </si>
  <si>
    <t>Основное мероприятие "Обеспечение исполнения переданных органам местного самоуправления государственных полномочий в сфере трудовых отношений"</t>
  </si>
  <si>
    <t>17 2 01 00000</t>
  </si>
  <si>
    <t xml:space="preserve">Осуществление отдельных государственных полномочий в сфере трудовых отношений
</t>
  </si>
  <si>
    <t>17 2 01 13310</t>
  </si>
  <si>
    <t>Обеспечение функционирования местных администраций</t>
  </si>
  <si>
    <t>73 0 00 00000</t>
  </si>
  <si>
    <t>Обеспечение деятельности администрации муниципального образования</t>
  </si>
  <si>
    <t>73 1 00 00000</t>
  </si>
  <si>
    <t>73 1 00 С1402</t>
  </si>
  <si>
    <t>Иные бюджетные ассигнования</t>
  </si>
  <si>
    <t>73 1 00 С 1402</t>
  </si>
  <si>
    <t>Осуществление переданных полномочий в сфере внутреннего муниципального финансового контроля</t>
  </si>
  <si>
    <t>73 1 00 П1485</t>
  </si>
  <si>
    <t xml:space="preserve"> Непрограммная деятельность органов местного самоуправления</t>
  </si>
  <si>
    <t>77 0 00 00000</t>
  </si>
  <si>
    <t>Осуществление переданных полномочий по организации проведения мероприятий по отлову и содержанию безнадзорных животных</t>
  </si>
  <si>
    <t>77 5 00 00000</t>
  </si>
  <si>
    <t>Содержание работников осуществляющих отдельные государственные полномочия по организации проведения мероприятий при осуществлении деятельности по обращению с животными без владельцев</t>
  </si>
  <si>
    <t>Судебная система</t>
  </si>
  <si>
    <t>05</t>
  </si>
  <si>
    <t>реализация функций государственной судебной власти на территории Курской области</t>
  </si>
  <si>
    <t>76 1</t>
  </si>
  <si>
    <t>Осуществление полномочий по составлении (изменению)списков кандидатов в присяжные заседатели федеральных судов общей юрисдикции в Российской Федерации</t>
  </si>
  <si>
    <t>7610051200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</si>
  <si>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</si>
  <si>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</si>
  <si>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 xml:space="preserve">Муниципальная программа «Создание условий для эффективного и ответственного управления муниципальными финансами, муниципальным долгом
и повышения устойчивости бюджетов
муниципального района «Беловский район»  » 
</t>
  </si>
  <si>
    <t>14 0 00 00000</t>
  </si>
  <si>
    <t xml:space="preserve">подпрограмма «Обеспечение реализации муниципальной программы муниципального района «Беловский  район»;  
 «Создание условий для эффективного и ответственно-год управления муниципальными финансами, муниципальным долгом и повышения устойчивости бюджетов муниципального района «Беловский  район»
</t>
  </si>
  <si>
    <t xml:space="preserve">14 3 00 00000 </t>
  </si>
  <si>
    <t>Основное мероприятие "Обеспечение деятельности и выполнение функций управления финансов администрации Беловского района"</t>
  </si>
  <si>
    <t>14 3 01 00000</t>
  </si>
  <si>
    <t>14 3 01 С1402</t>
  </si>
  <si>
    <t>Обеспечение деятельности контрольно-счетных органов муниципального образования</t>
  </si>
  <si>
    <t>74 0 00 00000</t>
  </si>
  <si>
    <t>Руководитель   контрольно- счетного органа муниципального образования</t>
  </si>
  <si>
    <t>74 1 00 00000</t>
  </si>
  <si>
    <t>74 1 00 С1402</t>
  </si>
  <si>
    <t>Аппарат  контрольно- счетного органа муниципального образования</t>
  </si>
  <si>
    <t>74 3 00 00000</t>
  </si>
  <si>
    <t>Осуществление переданных полномочий в сфере внешнего муниципального финансового контроля</t>
  </si>
  <si>
    <t>74 3 00 П1484</t>
  </si>
  <si>
    <t>Резервные фонды</t>
  </si>
  <si>
    <t>11</t>
  </si>
  <si>
    <t>Резервные фонды органов местного самоуправления</t>
  </si>
  <si>
    <t>78 0 00 00000</t>
  </si>
  <si>
    <t xml:space="preserve">Резервные фонды </t>
  </si>
  <si>
    <t>78 1 00 00000</t>
  </si>
  <si>
    <t>Резервный фонд местной администрации</t>
  </si>
  <si>
    <t>78 1 00 С1403</t>
  </si>
  <si>
    <t>Другие общегосударственные вопросы</t>
  </si>
  <si>
    <t xml:space="preserve">Муниципальная программа Беловского района Курской области "Развитие образования в Беловском районе </t>
  </si>
  <si>
    <t xml:space="preserve">01 </t>
  </si>
  <si>
    <t>03 0 00 00000</t>
  </si>
  <si>
    <t xml:space="preserve"> Подпрограмма «Управление муниципальной программой и обеспечение условий реализации» муниципальной программы "Развитие образования в Беловском районе </t>
  </si>
  <si>
    <t>03 1 00 00000</t>
  </si>
  <si>
    <t>Основное мероприятие "Обеспечение деятельности и выполнение функций МКУ "Централизованная Бухгалтерия учреждений образования Беловского района"</t>
  </si>
  <si>
    <t>03 1 01 00000</t>
  </si>
  <si>
    <t xml:space="preserve">Содержание работников , осуществляющих переданные государственные полномочия по выплате компенсации части родительской платы </t>
  </si>
  <si>
    <t>03 1 01 13120</t>
  </si>
  <si>
    <t xml:space="preserve">Муниципальная программа «Управление муниципальным имуществом и земельными ресурсами Беловского района Курской области»
</t>
  </si>
  <si>
    <t>04 0 00 00000</t>
  </si>
  <si>
    <t xml:space="preserve">Подпрограмма «Управление муниципальной программой и обеспечение условий реализации» муниципальной программы «Управление муниципальным имуществом и земельными ресурсами Беловского района Курской области»
</t>
  </si>
  <si>
    <t xml:space="preserve">04 1 00 00000 </t>
  </si>
  <si>
    <t>Основное мероприятие «Осуществление мероприятий в области имущественных и земельных отношений».</t>
  </si>
  <si>
    <t>04 1 01 00000</t>
  </si>
  <si>
    <t>Мероприятия в области имущественных отношений</t>
  </si>
  <si>
    <t>04 1 01 С1467</t>
  </si>
  <si>
    <t>Муниципальная программа "Охрана окружающей среды  Беловского района Курской области "</t>
  </si>
  <si>
    <t>06 0 00 00000</t>
  </si>
  <si>
    <t>Подпрограмма «Экология и чистая вода» муниципальной программы Беловского района Курской области «Охрана окружающей среды  Беловского района Курской области»</t>
  </si>
  <si>
    <t>06 1 00 00000</t>
  </si>
  <si>
    <t>Основное мероприятие "Мероприятие по очистке берегов реки Псел и прудов населенных пунктов Беловского района "</t>
  </si>
  <si>
    <t>06 1 02 00000</t>
  </si>
  <si>
    <t>Мероприятия по обеспечению охраны окружающей среды</t>
  </si>
  <si>
    <t>06 1 02 C1469</t>
  </si>
  <si>
    <t xml:space="preserve">Подпрограмма «Организация хранения, комплектования и использования документов Архивного фонда Курской области и иных архивных документов» муниципальной программы «Развитие архивного дела   в Беловском районе Курской области  </t>
  </si>
  <si>
    <t>10 2 00 00000</t>
  </si>
  <si>
    <t>Основное мероприятие "Проведение текущего ремонта помещений и оборудования архивного отдела".</t>
  </si>
  <si>
    <t>10 2 02 00000</t>
  </si>
  <si>
    <t>Реализация мероприятий по формированию и содержанию муниципальных архивов</t>
  </si>
  <si>
    <t>10 2 02 С1438</t>
  </si>
  <si>
    <t>Муниципальная программа "Развитие транспортной системы, обеспечение перевозки пассажиров  и безопасности дорожного движения в Беловском районе Курской области "</t>
  </si>
  <si>
    <t>11 0 00 00000</t>
  </si>
  <si>
    <t>Подпрограмма "Повышение безопасности дорожного движения в Беловском районе курской области"</t>
  </si>
  <si>
    <t>11 4 00 00000</t>
  </si>
  <si>
    <t>Основное мероприятие "Обеспечение безопасности дорожного движения на автомобильных дорогах местного значения"</t>
  </si>
  <si>
    <t>11 4 01 00000</t>
  </si>
  <si>
    <t>Обеспечение безопасности дорожного движения на автомобильных дорогах местного значения</t>
  </si>
  <si>
    <t>11 4 01 С1459</t>
  </si>
  <si>
    <t xml:space="preserve">Подпрограмма «Обеспечение  правопорядка  на  территории  Беловского района» </t>
  </si>
  <si>
    <t>12 2 00 00000</t>
  </si>
  <si>
    <t>Основное мероприятие "Создание комплексной системы мер по профилактике потребления наркотиков"</t>
  </si>
  <si>
    <t>12 2 01 00000</t>
  </si>
  <si>
    <t>Создание комплексной системы мер по профилактике потребления наркотиков</t>
  </si>
  <si>
    <t>12 2 01 С 1486</t>
  </si>
  <si>
    <t>Социальное обеспечение и иные выплаты населению</t>
  </si>
  <si>
    <t xml:space="preserve">Муниципальная программа «Создание условий для эффективного и ответственного управления муниципальными финансами, муниципальным долгом
и повышения устойчивости бюджетов
муниципального района «Беловский район»  
</t>
  </si>
  <si>
    <t>Подпрограмма Управление муниципальной программой и обеспечение реализации муниципальной программы муниципального района «Беловский  район»</t>
  </si>
  <si>
    <t>14 3 00 00000</t>
  </si>
  <si>
    <t>Основное мероприятие "Обеспечение деятельности и выполнение функций Центра бюджетного учета Беловского района Курской области</t>
  </si>
  <si>
    <t>14 3 02 00000</t>
  </si>
  <si>
    <t>Расходы на обеспечение деятельности (оказание услуг) муниципальных учреждений</t>
  </si>
  <si>
    <t>14 3 02 С1401</t>
  </si>
  <si>
    <t>Реализация государственных функций, связанных с общегосударственным управлением</t>
  </si>
  <si>
    <t>76 0 00 00000</t>
  </si>
  <si>
    <t>Выполнение других обязательств Беловского района Курской области</t>
  </si>
  <si>
    <t>76 1 00 00000</t>
  </si>
  <si>
    <t>Выполнение других (прочих) обязательств органа местного самоуправления</t>
  </si>
  <si>
    <t>76 1 00 С1404</t>
  </si>
  <si>
    <t>200</t>
  </si>
  <si>
    <t>800</t>
  </si>
  <si>
    <t>Непрограммные расходы органов местного самоуправления</t>
  </si>
  <si>
    <t>77 2 00 00000</t>
  </si>
  <si>
    <t>77 2 00 С1404</t>
  </si>
  <si>
    <t>Реализация мероприятий по распространению официальной информации</t>
  </si>
  <si>
    <t>77 2 00 С1439</t>
  </si>
  <si>
    <t xml:space="preserve">Осуществление переданных  полномочий Российской Федерации на государственную регистрацию актов гражданского состояния </t>
  </si>
  <si>
    <t>77 2 00 59300</t>
  </si>
  <si>
    <t>Непрограммные расходы на обеспечение деятельности муниципальных казенных учреждений</t>
  </si>
  <si>
    <t>79 0 00 00000</t>
  </si>
  <si>
    <t>Расходы на обеспечение деятельности муниципальных казенных учреждений, не вошедшие в программные мероприятия</t>
  </si>
  <si>
    <t>79 1 00 00000</t>
  </si>
  <si>
    <t>79 1 00 С1401</t>
  </si>
  <si>
    <t>Национальная безопасность и правоохранительная деятельность</t>
  </si>
  <si>
    <t>00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</si>
  <si>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</si>
  <si>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</si>
  <si>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Муниципальная программа  Беловского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 в Беловском  районе »</t>
  </si>
  <si>
    <t>13 0 00 00000</t>
  </si>
  <si>
    <t>Подпрограмма «Обеспечение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 в Беловском районе » муниципальной программы Беловского района  «Защита населения и территории от чрезвычайных ситуаций, обеспечение пожарной безопасности и безопасности людей на водных объектах в Беловском районе »</t>
  </si>
  <si>
    <t>13 1 00 00000</t>
  </si>
  <si>
    <t>Создание и поддержание в состоянии постоянной готовности к использованию  систем  оповещения населения в Беловском районе Курской области.</t>
  </si>
  <si>
    <t>13 1 02 00000</t>
  </si>
  <si>
    <t>Отдельные мероприятия в области гражданской обороны, защиты населения и территорий от чрезвычайных ситуаций, безопасности людей на водных объектах</t>
  </si>
  <si>
    <t>13 1 02 С1460</t>
  </si>
  <si>
    <t>Основное мероприятие "совершенствование объединенной системы оперативно-диспетчерского управления в чрезвычайных ситуациях Беловского района Курской области"</t>
  </si>
  <si>
    <t>13 1 03 00000</t>
  </si>
  <si>
    <t>13 1 03 С1401</t>
  </si>
  <si>
    <t>Подпрограмма «Снижение рисков и смягчение последствий чрезвычайных ситуаций природного и техногенного характера в Беловском районе » муниципальной программы Беловского района Курской области «Защита населения и территорий от чрезвычайных ситуаций, обеспечение пожарной безопасности и безопасности людей на водных объектах в Беловском районе »</t>
  </si>
  <si>
    <t>13 2 00 00000</t>
  </si>
  <si>
    <t>Основное мероприятие "Создание и поддержание на достаточном уровне резерва материальных средств гражданской обороны, средств индивидуальной защиты, лекарственных средств, медицинских изделий оборудования для оказания оперативной помощи населению</t>
  </si>
  <si>
    <t>13 2 02 00000</t>
  </si>
  <si>
    <t>13 2 02 С1460</t>
  </si>
  <si>
    <t>Основное мероприятие "Создание на территории Беловского района  комплексной системы обеспечения безопасности жизнедеятельности населения Беловского района  АПК "Безопасный город"</t>
  </si>
  <si>
    <t>13 2 03 00000</t>
  </si>
  <si>
    <t>13 2 03 С1460</t>
  </si>
  <si>
    <t>Основное мероприятие "Обеспечение первичных мер пожарной безопасности в границах Беловского района за границами сельских населенных пунктов"</t>
  </si>
  <si>
    <t>13 2 04 00000</t>
  </si>
  <si>
    <t>Обеспечение первичных мер пожарной безопасности в границах населенных пунктов муниципальных образований</t>
  </si>
  <si>
    <t>13 2 04 С1415</t>
  </si>
  <si>
    <t>Капитальные вложения в объекты государственной (муниципальной) собственности</t>
  </si>
  <si>
    <t>Другие вопросы в области национальной безопасности и правоохранительной деятельности</t>
  </si>
  <si>
    <t>14</t>
  </si>
  <si>
    <t>Муниципальная программа Профилактика преступлений и иных правонарушений в Беловском районе Курской области»</t>
  </si>
  <si>
    <t>Подпрограмма «Обеспечение  правопорядка  на  территории  Беловского района» муниципальной программы Беловского района Курской области  "Профилактика преступлений и иных правонарушений в Беловском районе Курской области »</t>
  </si>
  <si>
    <t>Основное мероприятие "Обеспечение общественной  и личной безопасности граждан на территории  Беловского района"</t>
  </si>
  <si>
    <t>12 2 02 00000</t>
  </si>
  <si>
    <t>Реализация мероприятий направленных на обеспечение правопорядка на территории муниципального образования</t>
  </si>
  <si>
    <t>12 2 02 С1435</t>
  </si>
  <si>
    <t>НАЦИОНАЛЬНАЯ ЭКОНОМИКА</t>
  </si>
  <si>
    <t>Транспорт</t>
  </si>
  <si>
    <t>08</t>
  </si>
  <si>
    <t xml:space="preserve">Подпрограмма "Развитие пассажирских перевозок в Беловском районе Курской области" </t>
  </si>
  <si>
    <t>11 3 00 00000</t>
  </si>
  <si>
    <t>Основное мероприятие" Расходы местных бюджетов на  поддержку автомобильного и других видов транспорта (за исключением железнодорожного, водного и воздушного транспорта), включая обеспечение равной доступности услуг общественного транспорта на территории Беловского муниципального района для отдельных категорий граждан".</t>
  </si>
  <si>
    <t>11 3 01 00000</t>
  </si>
  <si>
    <t>Отдельные мероприятия по другим видам транспорта</t>
  </si>
  <si>
    <t>11 3 01 С1426</t>
  </si>
  <si>
    <t>Дорожное хозяйство (дорожные фонды)</t>
  </si>
  <si>
    <t>09</t>
  </si>
  <si>
    <t xml:space="preserve">Подпрограмма "Развитие сети автомобильных дорог Беловского района Курской области" </t>
  </si>
  <si>
    <t>11 2 00 00000</t>
  </si>
  <si>
    <t xml:space="preserve">Основное мероприятие" Расходы  бюджета Беловского муниципального района на капитальный ремонт, строительство (реконструкцию) и содержание автомобильных дорог общего пользования местного значения" </t>
  </si>
  <si>
    <t>11 2 01 00000</t>
  </si>
  <si>
    <t>Строительство (реконструкция) автомобильных дорог общего пользования местного значения</t>
  </si>
  <si>
    <t>11 2 01 С1423</t>
  </si>
  <si>
    <t>Иные межбюджетные трансферты на осуществление полномочий по строительству (реконструкции) автомобильных дорог общего пользования местного значения</t>
  </si>
  <si>
    <t>11 201 П14 23</t>
  </si>
  <si>
    <t>Межбюджетные трансферты</t>
  </si>
  <si>
    <t>Капитальный ремонт, ремонт и содержание автомобильных дорог общего пользования местного значения</t>
  </si>
  <si>
    <t>11 2 01 С1424</t>
  </si>
  <si>
    <t>Основное мероприятие" проектирование, строительство, реконструкцию, капитальный ремонт и ремонт автомобильных дорог общего пользования местного значения с твердым покрытием до сельских населенных пунктов, не имеющих круглогодичной связи с сетью автомобильных дорог общего пользования</t>
  </si>
  <si>
    <t>11 2 03 00000</t>
  </si>
  <si>
    <t>Реализация мероприятий по строительству (реконструкции), капитальному ремонту, ремонту и содержанию автомобильных дорог общего пользования местного значения</t>
  </si>
  <si>
    <t>11 2 03 13390</t>
  </si>
  <si>
    <t>11 2 03 S3390</t>
  </si>
  <si>
    <t xml:space="preserve">Реализация проекта "Народный бюджет" ремонт автомобильной дороги общего пользования местного значения ст.Сосновый Бор Беличанский сельсовет Беловского района Курской области </t>
  </si>
  <si>
    <t>11 2 03 14019</t>
  </si>
  <si>
    <t>Реализация проекта "Народный бюджет" ремонт автомобильной дороги общего пользования местного значения по ул. Набережная в с. Малое Солдатское Беловского района Курской области</t>
  </si>
  <si>
    <t>11 2 03 14020</t>
  </si>
  <si>
    <t>Реализация проекта "Народный бюджет" ремонт автодороги протяженностью 0,30 км по ул. Загородневка с. Пены Беловского района Курской области</t>
  </si>
  <si>
    <t>11 2 03 14021</t>
  </si>
  <si>
    <t>Реализация проекта "Народный бюджет" ремонт автомобильной дороги общего пользования местного значения по ул. Красный Хутор в с. Долгие Буды Беловского района Курской области</t>
  </si>
  <si>
    <t>11 2 03 14022</t>
  </si>
  <si>
    <t xml:space="preserve">Мероприятия, направленные на реализацию проекта "Народный бюджет" ремонт автомобильной дороги общего пользования местного значения ст.Сосновый Бор Беличанский сельсовет Беловского района Курской области </t>
  </si>
  <si>
    <t>11 2 03 S4019</t>
  </si>
  <si>
    <t>Мероприятия, направленные на реализацию проекта "Народный бюджет"   ремонт автомобильной дороги общего пользования местного значения по ул. Набережная в с. Малое Солдатское Беловского района Курской области</t>
  </si>
  <si>
    <t>11 2 03 S4020</t>
  </si>
  <si>
    <t>Мероприятия, направленные на реализацию проекта "Народный бюджет"  ремонт автодороги протяженностью 0,30 км по ул. Загородневка с. Пены Беловского района Курской области</t>
  </si>
  <si>
    <t>11 2 03 S4021</t>
  </si>
  <si>
    <t>Мероприятия, направленные на реализацию проекта "Народный бюджет"   ремонт автомобильной дороги общего пользования местного значения по ул. Красный Хутор в с. Долгие Буды Беловского района Курской области</t>
  </si>
  <si>
    <t>11 2 03 S4022</t>
  </si>
  <si>
    <t>Другие вопросы в области национальной экономики</t>
  </si>
  <si>
    <t>12</t>
  </si>
  <si>
    <t xml:space="preserve">Муниципальная программа «Развитие малого  предпринимательства в Беловском районе  Курской области </t>
  </si>
  <si>
    <t>Подпрограмма «Содействие развитию малого  предпринимательства» муниципальной программы «Развитие малого  предпринимательства в Беловском районе  Курской области »</t>
  </si>
  <si>
    <t>15 1</t>
  </si>
  <si>
    <t>Основное мероприятие "приобретение специализированного демонстрационного оборудования, тематических демонстрационных стендов, и других материалов для участия в региональных и межрегиональных выставках"</t>
  </si>
  <si>
    <t>15 1 06</t>
  </si>
  <si>
    <t>обеспечение условий для развития малого и среднего предпринимательства на территории муниципального образования</t>
  </si>
  <si>
    <t>15 1 06 С1405</t>
  </si>
  <si>
    <t>ЖИЛИЩНО-КОММУНАЛЬНОЕ ХОЗЯЙСТВО</t>
  </si>
  <si>
    <t>КОММУНАЛЬНОЕ ХОЗЯЙСТВО</t>
  </si>
  <si>
    <t>Муниципальная программа "Обеспечение доступным и комфортным  жильем и коммунальными услугами население Беловского  района Курской области"</t>
  </si>
  <si>
    <t>07 0 00 00000</t>
  </si>
  <si>
    <t>Подпрограмма «Обеспечение качественными услугами ЖКХ населения Беловского района Курской области»  муниципальной программы  "Обеспечение доступным и комфортным  жильем и коммунальными услугами население Беловского  района Курской области"</t>
  </si>
  <si>
    <t xml:space="preserve">07 3 00 00000 </t>
  </si>
  <si>
    <t>Основное мероприятие"  Развития социальной и инженерной инфраструктуры муниципальных образований "</t>
  </si>
  <si>
    <t>Мероприятия направленные на развитие социальной и инженерной инфраструктуры Беловского района Курской области</t>
  </si>
  <si>
    <t xml:space="preserve">Создание условий для развития социальной и инженерной инфраструктуры муниципальных образований </t>
  </si>
  <si>
    <t>Основное мероприятие «Проведение мероприятий в области жилищно-коммунального хозяйства»</t>
  </si>
  <si>
    <t xml:space="preserve">07 3 04 00000 </t>
  </si>
  <si>
    <t>Мероприятия в области коммунального хозяйства</t>
  </si>
  <si>
    <t>07 3 04 С1431</t>
  </si>
  <si>
    <t>Образование</t>
  </si>
  <si>
    <t>07</t>
  </si>
  <si>
    <t>Дошкольное образование</t>
  </si>
  <si>
    <t>Подпрограмма "Развитие дошкольного и общего образования детей"  муниципальной программы "Развитие образования в  Беловском районе  Курской области"</t>
  </si>
  <si>
    <t>03 2 00 00000</t>
  </si>
  <si>
    <t>Основное мероприятие "Реализация дошкольных образовательных программ"</t>
  </si>
  <si>
    <t>03 2 01 00000</t>
  </si>
  <si>
    <t>Реализация образовательной программы дошкольного образования в части финансирования расходов на оплату труда работников муниципальных дошкольных образовательных организаций, расходов на приобретение учебных пособий, средств обучения, игр, игрушек (за исключением расходов на содержание зданий  и оплату коммунальных услуг,)</t>
  </si>
  <si>
    <t>03 2 01 13030</t>
  </si>
  <si>
    <t>03 2 01 С1401</t>
  </si>
  <si>
    <t>Расходы на обеспечение деятельности (оказание услуг) муниципальных учреждений за счет оказания  платных услуг</t>
  </si>
  <si>
    <t>03 2 01 С1420</t>
  </si>
  <si>
    <t>Основное мероприятие "Содействие развитию дошкольного  образования"</t>
  </si>
  <si>
    <t>03 2 02 00000</t>
  </si>
  <si>
    <t>Осуществление отдельных государственных полномочий по финансовому обеспечению расходов, связанных с оплатой жилых помещений, отопления и освещения работникам муниципальных образовательных организаций</t>
  </si>
  <si>
    <t>03 2 02 12799</t>
  </si>
  <si>
    <t>Предоставления мер социальной поддержки работникам муниципальных образовательных организаций</t>
  </si>
  <si>
    <t>03  2 02 13060</t>
  </si>
  <si>
    <t>Обеспечение предоставления мер социальной поддержки работникам муниципальных образовательных организаций</t>
  </si>
  <si>
    <t>03  2 02 S3060</t>
  </si>
  <si>
    <t>Реализация проекта "Народный бюджет" текущий ремонт кровли здания Беловского ДС1, расположенного по адресу: Курская область, Беловский район, слобода Белая, площадь Советская, д.28</t>
  </si>
  <si>
    <t>03 2 02 14023</t>
  </si>
  <si>
    <t>Мероприятия, направленные на реализацию проекта "Народный бюджет"  текущий ремонт кровли здания Беловского ДС1, расположенного по адресу: Курская область, Беловский район, слобода Белая, площадь Советская, д.28</t>
  </si>
  <si>
    <t>03 2 02 S4023</t>
  </si>
  <si>
    <t>03 2 02 С1417</t>
  </si>
  <si>
    <t>Муниципальная программа "Энергосбережение и повышение энергетической эффективности Беловского района Курской области"</t>
  </si>
  <si>
    <t>05 0 00 00000</t>
  </si>
  <si>
    <t>Подпрограмма "Энергосбережение в Беловском районе Курской области" Муниципальная программа "Энергосбережение и повышение энергетической эффективности Беловского района Курской области"</t>
  </si>
  <si>
    <t>05 1 00 00000</t>
  </si>
  <si>
    <t>Основное мероприятие "Мероприятия в области энергосбережения за счет средств муниципального района"</t>
  </si>
  <si>
    <t>05 1 01 00000</t>
  </si>
  <si>
    <t>Мероприятия направленные на развитие социальной и инжинерной инфраструктуры муниципальных образований Курской области</t>
  </si>
  <si>
    <t>05 1 01 S1500</t>
  </si>
  <si>
    <t>Общее образование</t>
  </si>
  <si>
    <t xml:space="preserve">Муниципальная программа Беловского района Курской области "Развитие образования в Беловском районе  </t>
  </si>
  <si>
    <t xml:space="preserve">Подпрограмма "Развитие дошкольного и общего образования детей"  муниципальной программы "Развитие образования в  Беловском районе </t>
  </si>
  <si>
    <t xml:space="preserve">03 2 00 00000 </t>
  </si>
  <si>
    <t>Основное мероприятие "Реализация основных общеобразовательных программ"</t>
  </si>
  <si>
    <t>03 2 03 00000</t>
  </si>
  <si>
    <t xml:space="preserve"> Реализация основных общеобразовательных  и дополнительных общеобразовательных программ  в части финансирования расходов на оплату труда  работников муниципальных общеобразовательных организаций, расходов на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</si>
  <si>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03 2 03 13040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</si>
  <si>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</t>
  </si>
  <si>
    <t>03 2 03 R3030</t>
  </si>
  <si>
    <t>03 2 03 С1401</t>
  </si>
  <si>
    <t>Расходы на обеспечение деятельности (оказание услуг) муниципальных учреждений за счет оказания платных услуг</t>
  </si>
  <si>
    <t>03 2 03 С1420</t>
  </si>
  <si>
    <t>Основное мероприятие "Содействие развитию  общего образования"</t>
  </si>
  <si>
    <t>03 2 04 00000</t>
  </si>
  <si>
    <t>03 2 04 12799</t>
  </si>
  <si>
    <t>Расходы на мероприятия по организации питания обучающихся муниципальных образовательных организаций</t>
  </si>
  <si>
    <t>03 2 04 С1412</t>
  </si>
  <si>
    <t>03 2 04 13060</t>
  </si>
  <si>
    <t>03 2 04 S3060</t>
  </si>
  <si>
    <t>Приобретение горюче-смазочных материалов для обеспечения подвоза  обучающихся муниципальных общеобразовательных организаций к месту  обучения и обратно</t>
  </si>
  <si>
    <t>03 2 04 13080</t>
  </si>
  <si>
    <t>Расходы бюджета на приобретение горюче-смазочных материалов для обеспечения подвоза  обучающихся муниципальных общеобразовательных организаций к месту  обучения и обратно</t>
  </si>
  <si>
    <t>03 2 04 S3080</t>
  </si>
  <si>
    <t>Дополнительное финансирование мероприятий по организации питания обучающихся из малоимущих и (или) многодетных семей, а также обучающихся с ограниченными возможностями здоровья в  муниципальных  общеобразовательных организациях"</t>
  </si>
  <si>
    <t>03 2 04 13090</t>
  </si>
  <si>
    <t>Мероприятия по организации питания обучающихся из малоимущих и (или) многодетных семей, а также обучающихся с ограниченными возможностями здоровья в  муниципальных  общеобразовательных организациях"</t>
  </si>
  <si>
    <t>03 2 04 S3090</t>
  </si>
  <si>
    <t>Мероприятия по организации бесплатного горячего питания  обучающихся, получающих начальное общее образование в государственных и муниципальных образовательных организациях</t>
  </si>
  <si>
    <t>03 2 04 L3040</t>
  </si>
  <si>
    <t>Региональный проект "Современная школа"</t>
  </si>
  <si>
    <t>03 2 Е1 00000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</si>
  <si>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(Создание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городах)</t>
  </si>
  <si>
    <t>03 2 Е1 51722</t>
  </si>
  <si>
    <t>Региональный проект "Успех каждого ребенка"</t>
  </si>
  <si>
    <t>03 2 Е2 00000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</si>
  <si>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</si>
  <si>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03 2 Е2 50980</t>
  </si>
  <si>
    <t>Региональный проект "Цифровая образовательная среда"</t>
  </si>
  <si>
    <t xml:space="preserve">03 2 Е4 00000 </t>
  </si>
  <si>
    <t>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 (Обеспечение образовательных организаций материально-технической базой для внедрения цифровой образовательной среды)</t>
  </si>
  <si>
    <t>03 2 Е4 52131</t>
  </si>
  <si>
    <t>Региональный проект «Патриотическое воспитание граждан Российской Федерации»</t>
  </si>
  <si>
    <t>03 2 ЕB 00000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</si>
  <si>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</si>
  <si>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03 2 ЕB 51790</t>
  </si>
  <si>
    <t>Подпрограмма «Содействие временной занятости населения» муниципальной программы  «Содействие занятости населения »</t>
  </si>
  <si>
    <t>17 1 00 00000</t>
  </si>
  <si>
    <t>основное мероприятие "Организация временного трудоустройства несовершеннолетних граждан в возрасте от 14 до 18 лет в свободное от учебы время".</t>
  </si>
  <si>
    <t>17 1 01 00000</t>
  </si>
  <si>
    <t>Развитие рынка труда, повышение эффективности занятости населения</t>
  </si>
  <si>
    <t>17 1 01 С1436</t>
  </si>
  <si>
    <t>Дополнительное образование  детей</t>
  </si>
  <si>
    <t xml:space="preserve">Подпрограмма «Развитие дополнительного
образования и системы воспитания детей» 
</t>
  </si>
  <si>
    <t>03 3 00 00000</t>
  </si>
  <si>
    <t>03 3 E2 00000</t>
  </si>
  <si>
    <t>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</si>
  <si>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>03 3 E2 51710</t>
  </si>
  <si>
    <t>Основное мероприятие "Содействие развитию дополнительного образования"</t>
  </si>
  <si>
    <t>03 3 01 00000</t>
  </si>
  <si>
    <t>03 3 01 12799</t>
  </si>
  <si>
    <t>Предоставление субсидий бюджетным, автономным учреждениям и иным некоммерческим организациям</t>
  </si>
  <si>
    <t>03 3 01 С1401</t>
  </si>
  <si>
    <t>Основное мероприятие "Внедрение и обеспечение функционирования модели персонифицированного финансирования дополнительного образования детей"</t>
  </si>
  <si>
    <t>03 3 02 00000</t>
  </si>
  <si>
    <t>Внедрение и обеспечение функционирования модели персонифицированного финансирования дополнительного образования детей</t>
  </si>
  <si>
    <t>03 3 02 С1448</t>
  </si>
  <si>
    <t>Молодежная политика</t>
  </si>
  <si>
    <t>Муниципальная программа «Повышение эффективности работы с молодежью, организация отдыха и оздоровления детей, молодежи, развитие физической культуры и спорта в Беловском районе Курской области» "</t>
  </si>
  <si>
    <t>08 0 00 00000</t>
  </si>
  <si>
    <t>Подпрограмма «Повышение эффективности реализации молодежной политики» муниципальной программы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Беловском районе Курской области» »</t>
  </si>
  <si>
    <t>08 2 00 00000</t>
  </si>
  <si>
    <t xml:space="preserve"> Основное мероприятие "Реализация мероприятий по созданию условий для поддержки талантливой молодежи, вовлечения молодежи в активную общественную  деятельность, гражданско-патриотическому воспитанию и допризывной подготовке"</t>
  </si>
  <si>
    <t>08 2 01 00000</t>
  </si>
  <si>
    <t>Реализация мероприятий в сфере молодежной политики</t>
  </si>
  <si>
    <t>08 2 01 С 1414</t>
  </si>
  <si>
    <t>08 2 01 С1414</t>
  </si>
  <si>
    <t>Другие вопросы в области образования</t>
  </si>
  <si>
    <t xml:space="preserve"> Подпрограмма «Управление муниципальной программой и обеспечение условий реализации» муниципальной программы "Развитие образования в Беловском районе Курской области"</t>
  </si>
  <si>
    <t>Основное мероприятие "Обеспечение деятельности и выполнение функций ЦБ образования и МКУ "Информационно методический центр"</t>
  </si>
  <si>
    <t>03 1 01 С1401</t>
  </si>
  <si>
    <t xml:space="preserve">Подпрограмма «Оздоровление и отдых детей»
муниципальной  программы «Повышение эффективности работы с молодежью, организация отдыха и оздоровления детей, молодежи, развитие физической культуры и спорта в Беловском районе Курской области» 
</t>
  </si>
  <si>
    <t>08 4 00 00000</t>
  </si>
  <si>
    <t>Основное мероприятие "Реализация мероприятий связанных с организацией отдыха детей в каникулярное время".</t>
  </si>
  <si>
    <t>08 4 02 00000</t>
  </si>
  <si>
    <t xml:space="preserve">Средства муниципального образования на развитие системы оздоровления и отдыха детей </t>
  </si>
  <si>
    <t>08 4 02 С1458</t>
  </si>
  <si>
    <t>Мероприятия, связанные с организацией отдыха детей в каникулярное время</t>
  </si>
  <si>
    <t>08 4 02 13540</t>
  </si>
  <si>
    <t>08 4 02 S3540</t>
  </si>
  <si>
    <t xml:space="preserve">КУЛЬТУРА, КИНЕМАТОГРАФИЯ </t>
  </si>
  <si>
    <t>КУЛЬТУРА</t>
  </si>
  <si>
    <t xml:space="preserve">Муниципальная программа Беловского района Курской области 
 «Развитие культуры Беловского района »
</t>
  </si>
  <si>
    <t>01 0 00 00000</t>
  </si>
  <si>
    <t xml:space="preserve">Подпрограмма «Искусство» Муниципальной программы Беловского района Курской области 
 «Развитие культуры Беловского района »
</t>
  </si>
  <si>
    <t>01 1 00 00000</t>
  </si>
  <si>
    <t>Основное мероприятие "Организация и обеспечение деятельности МКУ Беловский центр культуры и досуга"</t>
  </si>
  <si>
    <t>01 1 01 00000</t>
  </si>
  <si>
    <t>Расходы на заработную плату и    начисления на выплаты по оплате труда работников учреждений культуры муниципальных районов</t>
  </si>
  <si>
    <t>01 1 01 12810</t>
  </si>
  <si>
    <t>Расходы на выплату заработной платы и  начисления на выплаты по оплате труда работников учреждений культуры муниципальных районов</t>
  </si>
  <si>
    <t>01 1 01 S2810</t>
  </si>
  <si>
    <t>01 1 01 С1401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</si>
  <si>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</si>
  <si>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01 1 01 L4670</t>
  </si>
  <si>
    <t xml:space="preserve">Подпрограмма «Наследие» Муниципальной программы Беловского района Курской области 
 «Развитие культуры Беловского района »
</t>
  </si>
  <si>
    <t>01 2 00 00000</t>
  </si>
  <si>
    <t>Основное мероприятие "Организация и обеспечение деятельности МКУ Беловская меж поселенческая библиотека"</t>
  </si>
  <si>
    <t xml:space="preserve">01 2 01 00000 </t>
  </si>
  <si>
    <t>01 2 01 С1401</t>
  </si>
  <si>
    <t xml:space="preserve">подпрограмма «Управление муниципальной программой и обеспечение условий реализации» Муниципальной программы Беловского района Курской области  «Развитие культуры Беловского района »
</t>
  </si>
  <si>
    <t>01 3 00 00000</t>
  </si>
  <si>
    <t>Основные мероприятие "Компенсация расходов на оплату жилых помещений, отопления и  освещения работникам муниципальных учреждений культуры"</t>
  </si>
  <si>
    <t>01 3 02 00000</t>
  </si>
  <si>
    <t>Осуществление отдельных государственных полномочий по  финансовому обеспечению расходов, связанных с оплатой жилых помещений , отопления и освещения работникам муниципальных учреждений культуры.</t>
  </si>
  <si>
    <t>01 3 02 12802</t>
  </si>
  <si>
    <t>ЗДРАВООХРАНЕНИЕ</t>
  </si>
  <si>
    <t>Санитарно-эпидемиологическое благополучие</t>
  </si>
  <si>
    <t>77 5 00 0000</t>
  </si>
  <si>
    <t>организация проведения мероприятий при осуществлении деятельности по обращению с животными без владельцев</t>
  </si>
  <si>
    <t>77 5 0 12700</t>
  </si>
  <si>
    <t>Социальная политика</t>
  </si>
  <si>
    <t>Пенсионное обеспечение</t>
  </si>
  <si>
    <t>Муниципальная программа Беловского района Курской области "Социальная поддержка граждан Социальная поддержка граждан в Беловском районе Курской области  "</t>
  </si>
  <si>
    <t xml:space="preserve">подпрограмма "Развитие мер социальной поддержки отдельных категорий граждан" муниципальной программы "Социальная поддержка граждан Социальная поддержка граждан в Беловском районе Курской области </t>
  </si>
  <si>
    <t>Основное мероприятие "Предоставление выплат пенсий за выслугу лет и доплат к пенсиям муниципальных служащих Беловского района"</t>
  </si>
  <si>
    <t>02 2 01 00000</t>
  </si>
  <si>
    <t>Выплата пенсий за выслугу лет и доплат к пенсиям муниципальных служащих</t>
  </si>
  <si>
    <t>02 2 01 С1445</t>
  </si>
  <si>
    <t>300</t>
  </si>
  <si>
    <t>Социальное обеспечение населения</t>
  </si>
  <si>
    <t>Муниципальная программа  "Социальная поддержка граждан  Беловского района Курской области"</t>
  </si>
  <si>
    <t>подпрограмма "Развитие мер социальной поддержки отдельных категорий граждан" муниципальной программы "Социальная поддержка граждан  Беловского района Курской области "</t>
  </si>
  <si>
    <t>Основное мероприятие "Оказание мер социальной поддержки ветеранам  труда и труженикам тыла"</t>
  </si>
  <si>
    <t>02 2 03 00000</t>
  </si>
  <si>
    <t>Обеспечение мер социальной поддержки ветеранов труда</t>
  </si>
  <si>
    <t>02 2 03 13150</t>
  </si>
  <si>
    <t>Обеспечение мер социальной поддержки тружеников тыла</t>
  </si>
  <si>
    <t>02 2 03 13160</t>
  </si>
  <si>
    <t>Основное мероприятие "Оказание мер социальной поддержки реабилитированным лицам"</t>
  </si>
  <si>
    <t>02 2 04 00000</t>
  </si>
  <si>
    <t>Обеспечение мер социальной поддержки реабилитированных лиц и лиц, признанных пострадавшими от политических репрессий</t>
  </si>
  <si>
    <t>02 2 04 11170</t>
  </si>
  <si>
    <t>Основное мероприятие "Оказание социальной поддержки отдельным категориям граждан по обеспечению продовольственными товарами"</t>
  </si>
  <si>
    <t>02 2 05 00000</t>
  </si>
  <si>
    <t>предоставление социальной поддержки отдельным категориям граждан по обеспечению продовольственными товарами</t>
  </si>
  <si>
    <t>02 2 05 11180</t>
  </si>
  <si>
    <t>Основное мероприятие "Формирование доступной среды жизнедеятельности лиц с ограниченными способностями"</t>
  </si>
  <si>
    <t>02 2 06 00000</t>
  </si>
  <si>
    <t>Мероприятия по формированию доступной среды жизнедеятельности для лиц с ограниченными способностями</t>
  </si>
  <si>
    <t>02 2 06 С1483</t>
  </si>
  <si>
    <t xml:space="preserve">Муниципальная программа Беловского района Курской области "Развитие образования Беловском районе </t>
  </si>
  <si>
    <t>Основное мероприятие "Содействие развитию дошкольного и общего образования"</t>
  </si>
  <si>
    <t>Охрана семьи и детства</t>
  </si>
  <si>
    <t>Муниципальная программа Беловского района Курской области "Социальная поддержка граждан в Беловском районе Курской области "</t>
  </si>
  <si>
    <t>Подпрограмма "Улучшение демографической ситуации, совершенствование поддержки семь и детей" Муниципальной программы Беловского района Курской области "Социальная поддержка граждан в Беловском районе Курской области"</t>
  </si>
  <si>
    <t>02 3 00 00000</t>
  </si>
  <si>
    <t>Основное мероприятие "Организация осуществления государственных выплат и пособий гражданам, имеющим детей, детям-сиротам и детям, оставшимся без попечения родителей, предоставление областного материнского капитала"</t>
  </si>
  <si>
    <t>02 3 01 00000</t>
  </si>
  <si>
    <t>Содержание ребенка в семье опекуна  и приемной семье, а также вознаграждение, причитающееся приемному родителю</t>
  </si>
  <si>
    <t>02 3 01 13190</t>
  </si>
  <si>
    <t xml:space="preserve">Муниципальная программа Беловского района Курской области "Развитие образования Беловского района Курской области" </t>
  </si>
  <si>
    <t xml:space="preserve">Подпрограмма "Развитие дошкольного и общего образования детей"  муниципальной программы "Развитие образования Беловского района Курской области" </t>
  </si>
  <si>
    <t>Основное мероприятие "Содействие развитию дошкольного   образования"</t>
  </si>
  <si>
    <t xml:space="preserve">Выплата компенсации части родительской платы </t>
  </si>
  <si>
    <t>03 2 02 13000</t>
  </si>
  <si>
    <t>Другие вопросы в области социальной политики</t>
  </si>
  <si>
    <t>Подпрограмма «Обеспечение реализации муниципальной программы «Социальная поддержка  граждан в Беловском районе Курской области »;</t>
  </si>
  <si>
    <t>02 1 00 00000</t>
  </si>
  <si>
    <t>Основное мероприятие "Обеспечение деятельности и выполнение функций отдела соцобеспечения администрации Беловского района"</t>
  </si>
  <si>
    <t>02 1 01 00000</t>
  </si>
  <si>
    <t>содержание работников, осуществляющих переданные государственные полномочия в сфере социальной защиты населения</t>
  </si>
  <si>
    <t>02 1 01 13220</t>
  </si>
  <si>
    <t>Основное мероприятие "Обеспечение исполнения переданных органам местного самоуправления государственных полномочий по организации и осуществлению деятельности по опеке и попечительству"</t>
  </si>
  <si>
    <t>Содержание работников осуществляющих переданные государственные полномочия по организации и осуществлению деятельности по опеке и попечительству</t>
  </si>
  <si>
    <t>02 3 01 13170</t>
  </si>
  <si>
    <t>Физическая культура и спорт</t>
  </si>
  <si>
    <t>Массовый спорт</t>
  </si>
  <si>
    <t>Муниципальная программа «Повышение эффективности работы с молодежью, организация отдыха и оздоровления детей, молодежи, развитие физической культуры и спорта в Беловском районе Курской области»»</t>
  </si>
  <si>
    <t>Подпрограмма «Реализация муниципальной политики в сфере физической культуры и спорта» Муниципальной программы «Повышение эффективности работы с молодежью, организация отдыха и оздоровления детей, молодежи, развитие физической культуры и спорта в Беловском районе Курской области» »</t>
  </si>
  <si>
    <t>08 3 00 00000</t>
  </si>
  <si>
    <t>Основное мероприятие «Обеспечение деятельности и выполнение функций  муниципальным казенным учреждением «Спортивная школа Беловского района «Олимп»»</t>
  </si>
  <si>
    <t>08 3 03 00000</t>
  </si>
  <si>
    <t>08 3 03 С1401</t>
  </si>
  <si>
    <t xml:space="preserve">Основное мероприятие "Обеспечение организации и проведения физкультурных и массовых спортивных мероприятий" </t>
  </si>
  <si>
    <t>08 3 01 00000</t>
  </si>
  <si>
    <t>Создание условий, обеспечивающих повышение мотивации жителей муниципального образования к регулярным занятиям физической культурой и спортом и ведению здорового образа жизни</t>
  </si>
  <si>
    <t>08 3 0 1С1406</t>
  </si>
  <si>
    <t>08 3 01 С1406</t>
  </si>
  <si>
    <t xml:space="preserve">Основное мероприятие "Материально-техническое обеспечение спортивных сборных команд  муниципального района (отдельных спортсменов муниципального района" </t>
  </si>
  <si>
    <t>08 3 02 00000</t>
  </si>
  <si>
    <t>Создание условий для успешного выступления спортсменов муниципального образования на областных спортивных соревнованиях и развития спортивного резерва</t>
  </si>
  <si>
    <t>08 3 02 С1407</t>
  </si>
  <si>
    <t>Спорт высших достижений</t>
  </si>
  <si>
    <t>Подпрограмма «Реализация муниципальной политики в сфере физической культуры и спорта» муниципальной программы «Повышение эффективности работы с молодежью, организация отдыха и оздоровления детей, молодежи, развитие физической культуры и спорта в Беловском районе Курской области» »</t>
  </si>
  <si>
    <t xml:space="preserve"> Основное мероприятие «Обеспечение деятельности и выполнение функций  физкультурно-оздоровительным комплексом Беловского района».</t>
  </si>
  <si>
    <t>1500000</t>
  </si>
  <si>
    <t>4820000</t>
  </si>
  <si>
    <t>Межбюджетные трансферы общего характера бюджетам субъектов Российской Федерации и муниципальных образований</t>
  </si>
  <si>
    <t>Дотации на выравнивание бюджетной обеспеченности субъектов Российской Федерации и муниципальных образований</t>
  </si>
  <si>
    <t xml:space="preserve">Муниципальная программа «Создание условий для эффективного и ответственного управления муниципальными финансами, муниципальным долгом 
и повышения устойчивости бюджетов 
муниципального района «Беловский район» 
</t>
  </si>
  <si>
    <t xml:space="preserve">Подпрограмма «Эффективная система межбюджетных отношений муниципального района «Беловский  район»  </t>
  </si>
  <si>
    <t>14 2 00 00000</t>
  </si>
  <si>
    <t>Основное мероприятие "Выравнивание бюджетной обеспеченности муниципальных образований"</t>
  </si>
  <si>
    <t>14 2 01 00000</t>
  </si>
  <si>
    <t>Осуществление отдельных государственных полномочий по расчету и предоставлению дотаций на выравнивание бюджетной обеспеченности сельских поселений</t>
  </si>
  <si>
    <t>14 2 01 13450</t>
  </si>
  <si>
    <t>Рублей</t>
  </si>
  <si>
    <t>РАСПРЕДЕЛЕНИЕ БЮДЖЕТНЫХ АССИГНОВАНИЙ   ПО РАЗДЕЛАМ И ПОДРАЗДЕЛАМ , ЦЕЛЕВЫМ СТАТЬЯМ (муниципальным программам муниципального района и непрограммным направлениям деятельности), ГРУППАМ ВИДОВ РАСХОДОВ КЛАССИФИКАЦИИ РАСХОДОВ БЮДЖЕТА муниципального района "Беловский район" Курской области  НА 2024-2026 годы</t>
  </si>
  <si>
    <t>001</t>
  </si>
  <si>
    <t>функционирование главы муниципального образования</t>
  </si>
  <si>
    <t>Глава муниципального образования</t>
  </si>
  <si>
    <t>71 1 00 С1402</t>
  </si>
  <si>
    <t>Муниципальная программа Беловского района Курской области "Социальная поддержка граждан в Беловском районе Курской области"</t>
  </si>
  <si>
    <t>Муниципальная программа «Развитие муниципальной службы в Беловском районе Курской области»</t>
  </si>
  <si>
    <t xml:space="preserve"> Муниципальная программа "Развитие архивного дела   в Беловском районе Курской области </t>
  </si>
  <si>
    <t>Подпрограмма «Управление муниципальной программой и обеспечение условий реализации» муниципальной программы Беловского района Курской области  Профилактика преступлений и иных правонарушений в Беловском районе Курской области »</t>
  </si>
  <si>
    <t>Муниципальная программа Беловского района Курской области «Содействие занятости населения в Беловском районе Курской области »</t>
  </si>
  <si>
    <t>Подпрограмма «Развитие институтов рынка труда» муниципальной программы Беловского района Курской области «Содействие занятости населения в Беловском районе Курской области»</t>
  </si>
  <si>
    <t>77 5 00 12712</t>
  </si>
  <si>
    <t>76 1 00 51200</t>
  </si>
  <si>
    <t xml:space="preserve"> </t>
  </si>
  <si>
    <t>13</t>
  </si>
  <si>
    <t xml:space="preserve">Подпрограмма «Управление муниципальной программой и обеспечение условий реализации» муниципальной программы «Управление муниципальным имуществом и земельными ресурсами Беловского района Курской области»
</t>
  </si>
  <si>
    <t>04 1 00 00000</t>
  </si>
  <si>
    <t xml:space="preserve">001 </t>
  </si>
  <si>
    <t>Муниципальная программа "Развитие транспортной системы, обеспечение перевозки пассажиров  и безопасности дорожного движения в Беловском районе Курской области"</t>
  </si>
  <si>
    <t xml:space="preserve">Подпрограмма "Повышение безопасности дорожного движения в Беловском районе курской области" </t>
  </si>
  <si>
    <t>Подпрограмма «Обеспечение  правопорядка  на  территории  Беловского района»</t>
  </si>
  <si>
    <t>12 2 01 С1486</t>
  </si>
  <si>
    <t>Реализация специальных мер в сфере экономики</t>
  </si>
  <si>
    <t>76 1 00 С5000</t>
  </si>
  <si>
    <t>расходы на обеспечение деятельности муниципальных казенных учреждений, не вошедшие в программные мероприятия</t>
  </si>
  <si>
    <t>расходы на обеспечение деятельности (оказание услуг) муниципальных учреждений</t>
  </si>
  <si>
    <t>Подпрограмма «Обеспечение  правопорядка  на  территории  Беловского района» муниципальной программы Беловского района Курской области Профилактика преступлений и иных правонарушений в Беловском районе Курской области »</t>
  </si>
  <si>
    <t>11 3 01 С 1426</t>
  </si>
  <si>
    <t>11 2  00 00000</t>
  </si>
  <si>
    <t>15 0 00 00000</t>
  </si>
  <si>
    <t>07 3 00 00000</t>
  </si>
  <si>
    <t>07 3 04 00000</t>
  </si>
  <si>
    <t xml:space="preserve">05 1 01 00000 </t>
  </si>
  <si>
    <t xml:space="preserve">Муниципальная программа «Повышение эффективности работы с молодежью, организация отдыха и оздоровления детей, молодежи, развитие физической культуры и спорта в Беловском районе Курской области» </t>
  </si>
  <si>
    <t>Подпрограмма «Повышение эффективности реализации молодежной политики» муниципальной программы  «Повышение эффективности работы с молодежью, организация отдыха и оздоровления детей, молодежи, развитие физической культуры и спорта в Беловском районе Курской области»»</t>
  </si>
  <si>
    <t xml:space="preserve">Подпрограмма «Оздоровление и отдых детей»
муниципальной  программы «Повышение эффективности работы с молодежью, организация отдыха и оздоровления детей, молодежи, развитие физической культуры и спорта в Беловском районе Курской области» »
</t>
  </si>
  <si>
    <t>Софинансирование расходных обязательств муниципальных образований, связанных с организацией отдыха детей в каникулярное время</t>
  </si>
  <si>
    <t xml:space="preserve">Подпрограмма «Искусство» Муниципальной программы Беловского района Курской области  «Развитие культуры Беловского района »
</t>
  </si>
  <si>
    <t>01 2 01 00000</t>
  </si>
  <si>
    <t>подпрограмма «Управление муниципальной программой и обеспечение условий реализации» Муниципальной программы Беловского района Курской области  «Развитие культуры Беловского района »</t>
  </si>
  <si>
    <t>Организация мероприятий при осуществлении деятельности по обращению с животными без владельцев</t>
  </si>
  <si>
    <t>77 5 00 12700</t>
  </si>
  <si>
    <t>подпрограмма "Развитие мер социальной поддержки отдельных категорий граждан" муниципальной программы "Социальная поддержка граждан в Беловском районе Курской области "</t>
  </si>
  <si>
    <t>Основное мероприятие "Предоставление выплат пенсий за выслугу лет и доплат к пенсиям муниципальных служащих Беловского района, доплат к пенсии"</t>
  </si>
  <si>
    <t>Муниципальная программа  "Социальная поддержка граждан  Беловского района Курской области "</t>
  </si>
  <si>
    <t xml:space="preserve">02 2 06 00000 </t>
  </si>
  <si>
    <t>Муниципальная программа Беловского района Курской области "Социальная поддержка граждан Социальная поддержка граждан в Беловском районе Курской области на 2014 - 2020 годы "</t>
  </si>
  <si>
    <t>Подпрограмма «Обеспечение реализации муниципальной программы «Социальная поддержка  граждан в Беловском районе Курской области ;</t>
  </si>
  <si>
    <t>Содержание работников, осуществляющих переданные государственные полномочия в сфере социальной защиты населения</t>
  </si>
  <si>
    <t xml:space="preserve">Подпрограмма "Улучшение демографической ситуации, совершенствование поддержки семь и детей" Муниципальной программы Беловского района Курской области "Социальная поддержка граждан в Беловском районе Курской области" </t>
  </si>
  <si>
    <t xml:space="preserve">02 3 00 00000 </t>
  </si>
  <si>
    <t>Муниципальная программа «Повышение эффективности работы с молодежью, организация отдыха и оздоровления детей, молодежи, развитие физической культуры и спорта в Беловском районе Курской области» »</t>
  </si>
  <si>
    <t>Подпрограмма «Реализация муниципальной политики в сфере физической культуры и спорта» муниципальной программы Муниципальная программа «Повышение эффективности работы с молодежью, организация отдыха и оздоровления детей, молодежи, развитие физической культуры и спорта в Беловском районе Курской области»»</t>
  </si>
  <si>
    <t xml:space="preserve">Муниципальная программа «Создание условий для эффективного и ответственного управления муниципальными финансами, муниципальным долгом и повышения устойчивости бюджетов
муниципального района «Беловский район»  
</t>
  </si>
  <si>
    <t xml:space="preserve">Подпрограмма «Эффективная система межбюджетных отношений муниципального района «Беловский  район»   </t>
  </si>
  <si>
    <t>004</t>
  </si>
  <si>
    <t xml:space="preserve">Подпрограмма "Развитие дошкольного и общего образования детей"  муниципальной программы "Развитие образования в  Беловском районе  </t>
  </si>
  <si>
    <t>03 2 02 13060</t>
  </si>
  <si>
    <t>03 2 02 S3060</t>
  </si>
  <si>
    <t xml:space="preserve">Развитие социальной и инженерной инфраструктуры муниципальных образований Курской области
</t>
  </si>
  <si>
    <t>05 1 01 С1417</t>
  </si>
  <si>
    <t xml:space="preserve"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(Создание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городах) </t>
  </si>
  <si>
    <t>Обновление материально-технической базы для организации учебноисследовательской, научно-практической, творческой деятельности, занятий физической культурой и спортом в образовательных организациях</t>
  </si>
  <si>
    <t xml:space="preserve">Муниципальная программа Беловского района Курской области "Развитие образования в Беловском  районе </t>
  </si>
  <si>
    <t xml:space="preserve">Подпрограмма "Развитие дошкольного и общего образования детей" </t>
  </si>
  <si>
    <t>Основное мероприятие "Содействие развитию дошкольного образования"</t>
  </si>
  <si>
    <t>Выплата компенсации части родительской платы</t>
  </si>
  <si>
    <t>6301000</t>
  </si>
  <si>
    <t xml:space="preserve">Ведомственная структура расходов бюджета муниципального района "Беловский район"  Курской области на 2024 год и плановый период 2025-2026 годов </t>
  </si>
  <si>
    <t xml:space="preserve">Распределение бюджетных ассигнований по целевым статьям (муниципальным программам Беловского района и непрограммным направлениям деятельности) группам (подгруппам) видам расходов классификации расходов бюджета муниципального района "Беловский район" Курской области на 2024-2026 годов </t>
  </si>
  <si>
    <t>Сумма рублей</t>
  </si>
  <si>
    <t>Условно утвержденные</t>
  </si>
  <si>
    <t>ПРОГРАММНАЯ ДЕЯТЕЛЬНОСТЬ</t>
  </si>
  <si>
    <t xml:space="preserve">Подпрограмма «Искусство» Муниципальной программы Беловского района Курской области   «Развитие культуры Беловского района»
</t>
  </si>
  <si>
    <t>01 101 С1401</t>
  </si>
  <si>
    <t>01 101 L4670</t>
  </si>
  <si>
    <t xml:space="preserve">Подпрограмма «Наследие» Муниципальной программы Беловского района Курской области   «Развитие культуры Беловского района »
</t>
  </si>
  <si>
    <t>01 201 С1401</t>
  </si>
  <si>
    <t>Подпрограмма «Обеспечение реализации муниципальной программы « Социальная поддержка граждан в Беловском районе Курской области ;</t>
  </si>
  <si>
    <t xml:space="preserve">02 2 00 00000 </t>
  </si>
  <si>
    <t>Основное мероприятие" Обеспечение жилыми помещениями детей -сирот и детей, оставшихся без попечения родителей, лиц из их числа"</t>
  </si>
  <si>
    <t>Подпрограмма "Улучшение демографической ситуации, совершенствование поддержки семь и детей" Муниципальной программы Беловского района Курской области "Социальная поддержка граждан в Беловском районе Курской области "</t>
  </si>
  <si>
    <t>02 3 02 00000</t>
  </si>
  <si>
    <t>02 3 02 13190</t>
  </si>
  <si>
    <t>Муниципальная программа Беловского района Курской области "Развитие образования в Беловском районе</t>
  </si>
  <si>
    <t xml:space="preserve"> Подпрограмма «Управление муниципальной программой и обеспечение условий реализации» </t>
  </si>
  <si>
    <t xml:space="preserve">Подпрограмма "Развитие дошкольного и общего образования детей Беловского района" </t>
  </si>
  <si>
    <t>Реализация образовательной программы дошкольного образования в части финансирования расходов на оплату труда работников муниципальных дошкольных образовательных организаций, расходов на приобретение учебных пособий, средств обучения, игр, игрушек (за исключением расходов на содержание зданий  и оплату коммунальных услуг)</t>
  </si>
  <si>
    <t>Расходы на обеспечение деятельности (оказание услуг) муниципальными учреждениями</t>
  </si>
  <si>
    <t>Выплата компенсации части родительской платы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</si>
  <si>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 xml:space="preserve"> Реализация основных общеобразовательных программ  в части финансирования расходов на оплату труда  работников муниципальных общеобразовательных организаций, расходов на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</si>
  <si>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03  2 04 12799</t>
  </si>
  <si>
    <t>03  2 04 13060</t>
  </si>
  <si>
    <t>03  2 04 S3060</t>
  </si>
  <si>
    <t>03 204 13080</t>
  </si>
  <si>
    <t>03  2 04 13090</t>
  </si>
  <si>
    <t>03  2 04 S3090</t>
  </si>
  <si>
    <t>03  2 04 L3040</t>
  </si>
  <si>
    <t>03  2 04  L3040</t>
  </si>
  <si>
    <t>Подпрограмма «Развитие дополнительного
образования и системы воспитания детей</t>
  </si>
  <si>
    <t xml:space="preserve">03 3 00 00000 </t>
  </si>
  <si>
    <t xml:space="preserve">Муниципальная программа «Управление муниципальным имуществом и земельными ресурсами Беловского района Курской области»
</t>
  </si>
  <si>
    <t xml:space="preserve">07 0 00 00000 </t>
  </si>
  <si>
    <t xml:space="preserve">Муниципальная программа «Повышение эффективности работы с молодежью, организация отдыха и оздоровления детей, молодежи, развитие физической культуры и спорта в Беловском районе Курской области» 
</t>
  </si>
  <si>
    <t xml:space="preserve">Подпрограмма «Повышение эффективности реализации молодежной политики» муниципальной программы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Беловском районе Курской области» </t>
  </si>
  <si>
    <t>08 3 01 С1417</t>
  </si>
  <si>
    <t>08 3 02С1407</t>
  </si>
  <si>
    <t xml:space="preserve">Подпрограмма «Оздоровление и отдых детей»
муниципальной  программы «Повышение эффективности работы с молодежью, организация отдыха и оздоровления детей, молодежи, развитие физической культуры и спорта в Беловском районе Курской области на 2017 -2020 годы
</t>
  </si>
  <si>
    <t xml:space="preserve">08 4 00 00000 </t>
  </si>
  <si>
    <t>Подпрограмма "Реализация мероприятий, направленных на развитие муниципальной службы" муниципальной программы «Развитие муниципальной службы в Беловском районе Курской области</t>
  </si>
  <si>
    <t xml:space="preserve">09 1 00 00000 </t>
  </si>
  <si>
    <t xml:space="preserve"> Муниципальная программа "Развитие архивного дела   в Беловском районе Курской области  </t>
  </si>
  <si>
    <t xml:space="preserve">Подпрограмма «Управление муниципальной программой и обеспечение условий реализации» муниципальной программы «Развитие архивного дела   в Беловском районе Курской области  </t>
  </si>
  <si>
    <t xml:space="preserve">10 1 00 00000 </t>
  </si>
  <si>
    <t xml:space="preserve">11 2 00 00000 </t>
  </si>
  <si>
    <t xml:space="preserve">11 3 00 00000 </t>
  </si>
  <si>
    <t xml:space="preserve">Подпрограмма "Повышение безопасности дорожного движения в Беловском районе Курской области" </t>
  </si>
  <si>
    <t xml:space="preserve">11 4 00 00000 </t>
  </si>
  <si>
    <t xml:space="preserve">Подпрограмма «Управление муниципальной программой и обеспечение условий реализации» муниципальной программы Беловского района Курской области Профилактика преступлений и иных правонарушений в Беловском районе Курской области </t>
  </si>
  <si>
    <t xml:space="preserve">12 1 00 00000 </t>
  </si>
  <si>
    <t xml:space="preserve">Подпрограмма «Обеспечение  правопорядка  на  территории  Беловского района» муниципальной программы Беловского района Курской области  Профилактика преступлений и иных правонарушений в Беловском районе Курской области </t>
  </si>
  <si>
    <t xml:space="preserve">12 2 00 00000 </t>
  </si>
  <si>
    <t xml:space="preserve">13 1 00 00000 </t>
  </si>
  <si>
    <t xml:space="preserve">13 2 00 00000 </t>
  </si>
  <si>
    <t xml:space="preserve">13 2 03 00000 </t>
  </si>
  <si>
    <t xml:space="preserve">Муниципальная программа «Создание условий для эффективного и ответственного управления муниципальными финансами, муниципальным долгом и повышения устойчивости бюджетов муниципального района «Беловский  район»;  
</t>
  </si>
  <si>
    <t xml:space="preserve">Подпрограмма 2 «Эффективная система межбюджетных отношений муниципального района «Беловский  район»;   </t>
  </si>
  <si>
    <t xml:space="preserve">Подпрограмма «Обеспечение реализации муниципальной программы муниципального района «Беловский  район»;  
 «Создание условий для эффективного и ответственного управления муниципальными финансами, муниципальным долгом и повышения устойчивости бюджетов муниципального района «Беловский  район»;  
</t>
  </si>
  <si>
    <t>Основное мероприятие "Обеспечение деятельности и выполнение функций Центра бюджетного учета  администрации Беловского района" Курской области</t>
  </si>
  <si>
    <t>15 1 00 00000</t>
  </si>
  <si>
    <t>15 1 06 00000</t>
  </si>
  <si>
    <t>Муниципальная программа Беловского района Курской области «Содействие занятости населения»</t>
  </si>
  <si>
    <t xml:space="preserve">Подпрограмма «Содействие временной занятости населения» муниципальной программы  «Содействие занятости населения </t>
  </si>
  <si>
    <t xml:space="preserve">17 1 00 00000 </t>
  </si>
  <si>
    <t>сановное мероприятие "Организация временного трудоустройства несовершеннолетних граждан в возрасте от 14 до 18 лет в свободное от учебы время".</t>
  </si>
  <si>
    <t xml:space="preserve">Подпрограмма «Развитие институтов рынка труда» муниципальной программы Беловского района Курской области «Содействие занятости населения  </t>
  </si>
  <si>
    <t>НЕПРОГРАММНАЯ ДЕЯТЕЛЬНОСТЬ</t>
  </si>
  <si>
    <t>Распределение межбюджетных трансфертов бюджетам муниципальных поселений Беловского района Курской области на 2024-2026 годов</t>
  </si>
  <si>
    <t>таблица 1.</t>
  </si>
  <si>
    <t>Местные бюджеты</t>
  </si>
  <si>
    <t>Беличанский сельсовет</t>
  </si>
  <si>
    <t>Беловский сельсовет</t>
  </si>
  <si>
    <t>Бобравский сельсовет</t>
  </si>
  <si>
    <t>Вишневский сельсовет</t>
  </si>
  <si>
    <t>Гирьянский сельсовет</t>
  </si>
  <si>
    <t>Долгобудский сельсовет</t>
  </si>
  <si>
    <t>Ильковский сельсовет</t>
  </si>
  <si>
    <t>Коммунаровский сельсовет</t>
  </si>
  <si>
    <t>Кондратовский сельсовет</t>
  </si>
  <si>
    <t>Корочанский сельсовет</t>
  </si>
  <si>
    <t>Малосолдатский сельсовет</t>
  </si>
  <si>
    <t>Пенский сельсовет</t>
  </si>
  <si>
    <t>Песчанский сельсовет</t>
  </si>
  <si>
    <t>Щеголянский сельсовет</t>
  </si>
  <si>
    <t>итого</t>
  </si>
  <si>
    <t>таблица 2.</t>
  </si>
  <si>
    <t>Дотации на выравнивание бюджетной обеспеченности бюджетов поселений, при формировании которых сложился недостаток доходов на финансовое обеспечение расходных обязательств,  на 2024-2026 годов год</t>
  </si>
  <si>
    <t>Субсидии бюджетам на реализацию мероприятий по модернизации школьных систем образования</t>
  </si>
  <si>
    <t>Субсидии бюджетам муниципальных районов на реализацию мероприятий по модернизации школьных систем образования</t>
  </si>
  <si>
    <t>2 02 25750 00 0000 150</t>
  </si>
  <si>
    <t>2 02 25750 05 0000 150</t>
  </si>
  <si>
    <t>Строительство и реконструкция (модернизация) объектов питьевого водоснабжения</t>
  </si>
  <si>
    <t>061F552430</t>
  </si>
  <si>
    <t>Обеспечение проведения выборов и референдумов</t>
  </si>
  <si>
    <t>Непрограммная деятельность органов местного самоуправления</t>
  </si>
  <si>
    <t>Организация и проведение выборов и референдумов</t>
  </si>
  <si>
    <t>77 3 00 00000</t>
  </si>
  <si>
    <t>Подготовка и проведение выборов</t>
  </si>
  <si>
    <t>77 3 00 C1441</t>
  </si>
  <si>
    <t>06 1 02 С1417</t>
  </si>
  <si>
    <t>6 0 00 00000</t>
  </si>
  <si>
    <t>06 1 F5 52430</t>
  </si>
  <si>
    <t xml:space="preserve">17 2 00 00000 </t>
  </si>
  <si>
    <t>03 2 04 L7500</t>
  </si>
  <si>
    <t>Субсидии бюджетам на 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</si>
  <si>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>Субсидии бюджетам муниципальных районов на 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</si>
  <si>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>2 02 25171 00 0000 150</t>
  </si>
  <si>
    <t>2 02 25171 05 0000 150</t>
  </si>
  <si>
    <t>Иные межбюджетные трансферты на осуществление полномочий по капитальному ремонт, ремонту и содержанию автомобильных дорог общего пользования местного значения</t>
  </si>
  <si>
    <t>таблица 3.</t>
  </si>
  <si>
    <t xml:space="preserve">Межбюджетные трансферты на выполнение переданных полномочий по организации в границах поселений электро-, тепло-, газо-, и водоснабжение населения, водоотведения, снабжение населения топливом в пределах полномочий, установленных законодательством Российской Федерации </t>
  </si>
  <si>
    <t>таблица 5.</t>
  </si>
  <si>
    <t>Коммунаровский  сельсовет</t>
  </si>
  <si>
    <t>Администрация Беловского района Курской области</t>
  </si>
  <si>
    <t>Управление образования администрации Беловского района Курской области</t>
  </si>
  <si>
    <t xml:space="preserve">Реализация мероприятий по модернизации школьных систем образования </t>
  </si>
  <si>
    <t xml:space="preserve">Иные межбюджетные трансферты на осуществление полномочий по ремонту и содержанию автомобильных дорог общего пользования местного значения
 </t>
  </si>
  <si>
    <t>11 2 01 П1424</t>
  </si>
  <si>
    <t>06 1 F5 00000</t>
  </si>
  <si>
    <t>07 3 02 S2748</t>
  </si>
  <si>
    <t>07 3 02 00000</t>
  </si>
  <si>
    <t>Мероприятия по модернизации, реконструкции объектов систем водоснабжения и (или) водоотведения в целях обеспечения населения экологически чистой питьевой водой</t>
  </si>
  <si>
    <t>07 3 02 С1417</t>
  </si>
  <si>
    <t>07 3 04 П1431</t>
  </si>
  <si>
    <t>Иные межбюджетные трансферты на мероприятия в области коммунального хозяйства</t>
  </si>
  <si>
    <t>01 2 01 S2810</t>
  </si>
  <si>
    <t>01 201 S2810</t>
  </si>
  <si>
    <t>ГРБС</t>
  </si>
  <si>
    <t xml:space="preserve">06 1 00 00000 </t>
  </si>
  <si>
    <t>01 2 01  S2810</t>
  </si>
  <si>
    <t>Реализация регионального пректа "Чистая вода"</t>
  </si>
  <si>
    <t>2 02 25243 05 0000 150</t>
  </si>
  <si>
    <t>2 02 25243 00 0000 150</t>
  </si>
  <si>
    <t>Субсидии бюджетам муниципальных районов на строительство и реконструкцию (модернизацию) объектов питьевого водоснабжения</t>
  </si>
  <si>
    <t>Субсидии бюджетам на строительство и реконструкцию (модернизацию) объектов питьевого водоснабжения</t>
  </si>
  <si>
    <t>02 2 08 R0821</t>
  </si>
  <si>
    <t>02 2 08 Д0820</t>
  </si>
  <si>
    <t xml:space="preserve"> Приложение № 1                                                        к решению Представительного Собрания Беловского района  Курской области № IV-39/1  от 16 февраля 2024 года "О внесении изменений в решение Представительного Собрания Беловского района  Курской области № IV-38/1   от 18  декабря 2023 года «О бюджете муниципального района Беловский район» на 2024 год  и плановый период 2025-2026 годов»</t>
  </si>
  <si>
    <t xml:space="preserve"> Приложение №2                                                     к решению Представительного Собрания Беловского района  Курской области № IV-39/1  от 16 февраля 2024 года "О внесении изменений в решение Представительного Собрания Беловского района  Курской области № IV-38/1   от 18  декабря 2023 года «О бюджете муниципального района Беловский район» на 2024 год  и плановый период 2025-2026 годов»</t>
  </si>
  <si>
    <t xml:space="preserve"> Приложение № 3                                                        к решению Представительного Собрания Беловского района  Курской области № IV-39/1  от 16 февраля 2024 года "О внесении изменений в решение Представительного Собрания Беловского района  Курской области № IV-38/1   от 18  декабря 2023 года «О бюджете муниципального района Беловский район» на 2024 год  и плановый период 2025-2026 годов»</t>
  </si>
  <si>
    <t xml:space="preserve"> Приложение № 4                                                                                         к решению Представительного Собрания Беловского района  Курской области № IV-39/1  от 16 февраля 2024 года "О внесении изменений в решение Представительного Собрания Беловского района  Курской области № IV-38/1   от 18  декабря 2023 года «О бюджете муниципального района Беловский район» на 2024 год  и плановый период 2025-2026 годов»</t>
  </si>
  <si>
    <t xml:space="preserve"> Приложение № 5                                                                         к решению Представительного Собрания Беловского района  Курской области № IV-39/1  от 16 февраля 2024 года "О внесении изменений в решение Представительного Собрания Беловского района  Курской области № IV- 38/1   от 18  декабря 2023 года «О бюджете муниципального района Беловский район» на 2024 год  и плановый период 2025-2026 годов»</t>
  </si>
  <si>
    <t xml:space="preserve"> Приложение № 6                                                                                              к решению Представительного Собрания Беловского района  Курской области № IV-39/1  от 16 февраля 2024 года "О внесении изменений в решение Представительного Собрания Беловского района  Курской области № IV-38/1   от 18  декабря 2023 года «О бюджете муниципального района Беловский район» на 2024 год  и плановый период 2025-2026 годов»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</si>
</sst>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0.000"/>
    <numFmt numFmtId="167" formatCode="0.0000"/>
    <numFmt numFmtId="168" formatCode="0000000"/>
    <numFmt numFmtId="169" formatCode="0.0"/>
  </numFmts>
  <fonts count="3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Arial"/>
      <family val="2"/>
      <charset val="204"/>
    </font>
    <font>
      <b/>
      <sz val="9"/>
      <color theme="1"/>
      <name val="Arial"/>
      <family val="2"/>
      <charset val="204"/>
    </font>
    <font>
      <sz val="9"/>
      <color theme="1"/>
      <name val="Arial"/>
      <family val="2"/>
      <charset val="204"/>
    </font>
    <font>
      <sz val="9"/>
      <color rgb="FF000000"/>
      <name val="Arial"/>
      <family val="2"/>
      <charset val="204"/>
    </font>
    <font>
      <b/>
      <sz val="9"/>
      <color rgb="FF000000"/>
      <name val="Arial"/>
      <family val="2"/>
      <charset val="204"/>
    </font>
    <font>
      <b/>
      <sz val="9"/>
      <color rgb="FF22272F"/>
      <name val="Arial"/>
      <family val="2"/>
      <charset val="204"/>
    </font>
    <font>
      <sz val="9"/>
      <color rgb="FF22272F"/>
      <name val="Arial"/>
      <family val="2"/>
      <charset val="204"/>
    </font>
    <font>
      <sz val="9"/>
      <name val="Arial"/>
      <family val="2"/>
      <charset val="204"/>
    </font>
    <font>
      <u/>
      <sz val="11"/>
      <color theme="10"/>
      <name val="Calibri"/>
      <family val="2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9"/>
      <name val="Arial"/>
      <family val="2"/>
      <charset val="204"/>
    </font>
    <font>
      <sz val="8"/>
      <name val="Arial"/>
      <family val="2"/>
    </font>
    <font>
      <b/>
      <sz val="9"/>
      <name val="Times New Roman"/>
      <family val="1"/>
      <charset val="204"/>
    </font>
    <font>
      <b/>
      <sz val="9"/>
      <color rgb="FF22272F"/>
      <name val="Times New Roman"/>
      <family val="1"/>
      <charset val="204"/>
    </font>
    <font>
      <b/>
      <sz val="9"/>
      <name val="Times New Roman CYR"/>
    </font>
    <font>
      <sz val="10"/>
      <name val="Helv"/>
    </font>
    <font>
      <sz val="11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10"/>
      <name val="Arial Cyr"/>
      <charset val="204"/>
    </font>
    <font>
      <u/>
      <sz val="10"/>
      <color indexed="12"/>
      <name val="Arial Cyr"/>
      <charset val="204"/>
    </font>
    <font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9">
    <xf numFmtId="0" fontId="0" fillId="0" borderId="0"/>
    <xf numFmtId="0" fontId="4" fillId="0" borderId="0"/>
    <xf numFmtId="0" fontId="4" fillId="0" borderId="0"/>
    <xf numFmtId="164" fontId="7" fillId="0" borderId="0">
      <alignment vertical="top" wrapText="1"/>
    </xf>
    <xf numFmtId="0" fontId="8" fillId="0" borderId="0"/>
    <xf numFmtId="0" fontId="16" fillId="0" borderId="0" applyNumberFormat="0" applyFill="0" applyBorder="0" applyAlignment="0" applyProtection="0"/>
    <xf numFmtId="0" fontId="26" fillId="0" borderId="0"/>
    <xf numFmtId="164" fontId="7" fillId="0" borderId="0">
      <alignment vertical="top" wrapText="1"/>
    </xf>
    <xf numFmtId="0" fontId="30" fillId="0" borderId="0"/>
    <xf numFmtId="0" fontId="36" fillId="0" borderId="0"/>
    <xf numFmtId="0" fontId="37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" fillId="0" borderId="0"/>
    <xf numFmtId="164" fontId="7" fillId="0" borderId="0">
      <alignment vertical="top" wrapText="1"/>
    </xf>
    <xf numFmtId="0" fontId="4" fillId="0" borderId="0"/>
    <xf numFmtId="0" fontId="30" fillId="0" borderId="0"/>
    <xf numFmtId="165" fontId="36" fillId="0" borderId="0" applyFont="0" applyFill="0" applyBorder="0" applyAlignment="0" applyProtection="0"/>
    <xf numFmtId="0" fontId="1" fillId="0" borderId="0"/>
    <xf numFmtId="0" fontId="1" fillId="0" borderId="0"/>
  </cellStyleXfs>
  <cellXfs count="352">
    <xf numFmtId="0" fontId="0" fillId="0" borderId="0" xfId="0"/>
    <xf numFmtId="0" fontId="5" fillId="0" borderId="0" xfId="0" applyFont="1" applyAlignment="1">
      <alignment vertical="center"/>
    </xf>
    <xf numFmtId="2" fontId="0" fillId="0" borderId="0" xfId="0" applyNumberFormat="1"/>
    <xf numFmtId="0" fontId="5" fillId="2" borderId="0" xfId="0" applyFont="1" applyFill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top" wrapText="1"/>
    </xf>
    <xf numFmtId="0" fontId="3" fillId="0" borderId="0" xfId="0" applyFont="1" applyAlignment="1">
      <alignment vertical="center"/>
    </xf>
    <xf numFmtId="0" fontId="9" fillId="0" borderId="1" xfId="0" applyFont="1" applyBorder="1" applyAlignment="1">
      <alignment horizontal="center" wrapText="1"/>
    </xf>
    <xf numFmtId="0" fontId="10" fillId="0" borderId="1" xfId="0" applyFont="1" applyBorder="1" applyAlignment="1">
      <alignment wrapText="1"/>
    </xf>
    <xf numFmtId="0" fontId="9" fillId="0" borderId="1" xfId="0" applyFont="1" applyBorder="1"/>
    <xf numFmtId="2" fontId="9" fillId="0" borderId="1" xfId="0" applyNumberFormat="1" applyFont="1" applyBorder="1" applyAlignment="1">
      <alignment horizontal="right"/>
    </xf>
    <xf numFmtId="2" fontId="10" fillId="0" borderId="1" xfId="0" applyNumberFormat="1" applyFont="1" applyBorder="1" applyAlignment="1">
      <alignment horizontal="right"/>
    </xf>
    <xf numFmtId="0" fontId="10" fillId="0" borderId="1" xfId="0" applyFont="1" applyBorder="1" applyAlignment="1">
      <alignment vertical="top" wrapText="1"/>
    </xf>
    <xf numFmtId="2" fontId="12" fillId="0" borderId="1" xfId="2" applyNumberFormat="1" applyFont="1" applyBorder="1" applyAlignment="1">
      <alignment horizontal="right" wrapText="1"/>
    </xf>
    <xf numFmtId="2" fontId="11" fillId="0" borderId="1" xfId="2" applyNumberFormat="1" applyFont="1" applyBorder="1" applyAlignment="1">
      <alignment horizontal="right" wrapText="1"/>
    </xf>
    <xf numFmtId="2" fontId="11" fillId="2" borderId="1" xfId="2" applyNumberFormat="1" applyFont="1" applyFill="1" applyBorder="1" applyAlignment="1">
      <alignment horizontal="right" wrapText="1"/>
    </xf>
    <xf numFmtId="0" fontId="11" fillId="0" borderId="1" xfId="2" applyFont="1" applyBorder="1" applyAlignment="1">
      <alignment horizontal="left" vertical="top" wrapText="1" readingOrder="1"/>
    </xf>
    <xf numFmtId="0" fontId="13" fillId="0" borderId="1" xfId="0" applyFont="1" applyBorder="1" applyAlignment="1">
      <alignment vertical="top"/>
    </xf>
    <xf numFmtId="0" fontId="14" fillId="0" borderId="1" xfId="0" applyFont="1" applyBorder="1" applyAlignment="1">
      <alignment vertical="top"/>
    </xf>
    <xf numFmtId="2" fontId="9" fillId="0" borderId="1" xfId="0" applyNumberFormat="1" applyFont="1" applyBorder="1" applyAlignment="1">
      <alignment horizontal="right" wrapText="1"/>
    </xf>
    <xf numFmtId="2" fontId="10" fillId="0" borderId="1" xfId="0" applyNumberFormat="1" applyFont="1" applyBorder="1" applyAlignment="1">
      <alignment horizontal="right" wrapText="1"/>
    </xf>
    <xf numFmtId="0" fontId="10" fillId="0" borderId="1" xfId="0" applyFont="1" applyBorder="1" applyAlignment="1">
      <alignment horizontal="justify" vertical="top" wrapText="1"/>
    </xf>
    <xf numFmtId="0" fontId="11" fillId="0" borderId="1" xfId="2" applyFont="1" applyBorder="1" applyAlignment="1">
      <alignment horizontal="left" vertical="top" wrapText="1"/>
    </xf>
    <xf numFmtId="2" fontId="11" fillId="0" borderId="1" xfId="0" applyNumberFormat="1" applyFont="1" applyBorder="1" applyAlignment="1">
      <alignment horizontal="right" wrapText="1"/>
    </xf>
    <xf numFmtId="0" fontId="10" fillId="0" borderId="1" xfId="0" applyFont="1" applyBorder="1" applyAlignment="1">
      <alignment vertical="center" wrapText="1"/>
    </xf>
    <xf numFmtId="0" fontId="12" fillId="0" borderId="1" xfId="2" applyFont="1" applyBorder="1" applyAlignment="1">
      <alignment horizontal="left" vertical="top" wrapText="1"/>
    </xf>
    <xf numFmtId="2" fontId="15" fillId="0" borderId="1" xfId="0" applyNumberFormat="1" applyFont="1" applyBorder="1" applyAlignment="1">
      <alignment horizontal="right"/>
    </xf>
    <xf numFmtId="0" fontId="11" fillId="0" borderId="4" xfId="2" applyFont="1" applyBorder="1" applyAlignment="1">
      <alignment horizontal="left" vertical="center" wrapText="1"/>
    </xf>
    <xf numFmtId="0" fontId="14" fillId="0" borderId="1" xfId="0" applyFont="1" applyBorder="1" applyAlignment="1">
      <alignment vertical="top" wrapText="1"/>
    </xf>
    <xf numFmtId="49" fontId="15" fillId="0" borderId="5" xfId="0" applyNumberFormat="1" applyFont="1" applyBorder="1" applyAlignment="1">
      <alignment horizontal="left" vertical="center" wrapText="1"/>
    </xf>
    <xf numFmtId="2" fontId="15" fillId="0" borderId="1" xfId="2" applyNumberFormat="1" applyFont="1" applyBorder="1" applyAlignment="1">
      <alignment horizontal="right" wrapText="1"/>
    </xf>
    <xf numFmtId="0" fontId="10" fillId="0" borderId="0" xfId="0" applyFont="1" applyAlignment="1">
      <alignment horizontal="left"/>
    </xf>
    <xf numFmtId="0" fontId="11" fillId="0" borderId="3" xfId="2" applyFont="1" applyBorder="1" applyAlignment="1">
      <alignment horizontal="left" vertical="center" wrapText="1"/>
    </xf>
    <xf numFmtId="0" fontId="11" fillId="0" borderId="2" xfId="2" applyFont="1" applyBorder="1" applyAlignment="1">
      <alignment horizontal="left" vertical="center" wrapText="1"/>
    </xf>
    <xf numFmtId="0" fontId="12" fillId="0" borderId="2" xfId="2" applyFont="1" applyBorder="1" applyAlignment="1">
      <alignment horizontal="left" vertical="center" wrapText="1"/>
    </xf>
    <xf numFmtId="0" fontId="9" fillId="0" borderId="5" xfId="0" applyFont="1" applyBorder="1" applyAlignment="1">
      <alignment horizontal="center" wrapText="1"/>
    </xf>
    <xf numFmtId="0" fontId="9" fillId="0" borderId="5" xfId="0" applyFont="1" applyBorder="1" applyAlignment="1">
      <alignment horizontal="left"/>
    </xf>
    <xf numFmtId="0" fontId="10" fillId="0" borderId="5" xfId="0" applyFont="1" applyBorder="1" applyAlignment="1">
      <alignment horizontal="left"/>
    </xf>
    <xf numFmtId="0" fontId="11" fillId="0" borderId="5" xfId="2" applyFont="1" applyBorder="1" applyAlignment="1">
      <alignment horizontal="left" vertical="center" wrapText="1"/>
    </xf>
    <xf numFmtId="0" fontId="9" fillId="0" borderId="5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12" fillId="0" borderId="3" xfId="2" applyFont="1" applyBorder="1" applyAlignment="1">
      <alignment horizontal="left" vertical="center" wrapText="1"/>
    </xf>
    <xf numFmtId="0" fontId="13" fillId="0" borderId="5" xfId="0" applyFont="1" applyBorder="1" applyAlignment="1">
      <alignment horizontal="left"/>
    </xf>
    <xf numFmtId="0" fontId="14" fillId="0" borderId="5" xfId="0" applyFont="1" applyBorder="1" applyAlignment="1">
      <alignment horizontal="left"/>
    </xf>
    <xf numFmtId="0" fontId="12" fillId="0" borderId="5" xfId="2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top"/>
    </xf>
    <xf numFmtId="0" fontId="9" fillId="0" borderId="6" xfId="0" applyFont="1" applyBorder="1" applyAlignment="1">
      <alignment horizontal="left"/>
    </xf>
    <xf numFmtId="0" fontId="10" fillId="0" borderId="1" xfId="0" applyFont="1" applyBorder="1"/>
    <xf numFmtId="0" fontId="11" fillId="0" borderId="1" xfId="2" applyFont="1" applyBorder="1" applyAlignment="1">
      <alignment horizontal="left" vertical="center" wrapText="1" readingOrder="1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horizontal="justify" vertical="top" wrapText="1"/>
    </xf>
    <xf numFmtId="0" fontId="11" fillId="0" borderId="1" xfId="0" applyFont="1" applyBorder="1" applyAlignment="1">
      <alignment vertical="top" wrapText="1"/>
    </xf>
    <xf numFmtId="0" fontId="10" fillId="0" borderId="1" xfId="0" applyFont="1" applyBorder="1" applyAlignment="1">
      <alignment vertical="top"/>
    </xf>
    <xf numFmtId="0" fontId="9" fillId="0" borderId="1" xfId="0" applyFont="1" applyBorder="1" applyAlignment="1">
      <alignment vertical="top" wrapText="1"/>
    </xf>
    <xf numFmtId="0" fontId="12" fillId="0" borderId="1" xfId="2" applyFont="1" applyBorder="1" applyAlignment="1">
      <alignment horizontal="left" vertical="top" wrapText="1" readingOrder="1"/>
    </xf>
    <xf numFmtId="2" fontId="10" fillId="0" borderId="1" xfId="0" applyNumberFormat="1" applyFont="1" applyBorder="1" applyAlignment="1">
      <alignment vertical="top" wrapText="1"/>
    </xf>
    <xf numFmtId="0" fontId="11" fillId="0" borderId="7" xfId="2" applyFont="1" applyBorder="1" applyAlignment="1">
      <alignment horizontal="left" vertical="top" wrapText="1"/>
    </xf>
    <xf numFmtId="2" fontId="11" fillId="0" borderId="7" xfId="2" applyNumberFormat="1" applyFont="1" applyBorder="1" applyAlignment="1">
      <alignment horizontal="right" wrapText="1"/>
    </xf>
    <xf numFmtId="0" fontId="10" fillId="0" borderId="1" xfId="0" applyFont="1" applyBorder="1" applyAlignment="1">
      <alignment horizontal="left" vertical="top"/>
    </xf>
    <xf numFmtId="166" fontId="10" fillId="0" borderId="1" xfId="0" applyNumberFormat="1" applyFont="1" applyBorder="1" applyAlignment="1">
      <alignment horizontal="right"/>
    </xf>
    <xf numFmtId="167" fontId="10" fillId="0" borderId="1" xfId="0" applyNumberFormat="1" applyFont="1" applyBorder="1" applyAlignment="1">
      <alignment horizontal="right"/>
    </xf>
    <xf numFmtId="1" fontId="10" fillId="0" borderId="1" xfId="0" applyNumberFormat="1" applyFont="1" applyBorder="1" applyAlignment="1">
      <alignment horizontal="right"/>
    </xf>
    <xf numFmtId="0" fontId="15" fillId="3" borderId="1" xfId="5" applyFont="1" applyFill="1" applyBorder="1" applyAlignment="1">
      <alignment vertical="center" wrapText="1"/>
    </xf>
    <xf numFmtId="0" fontId="15" fillId="0" borderId="1" xfId="5" applyFont="1" applyBorder="1" applyAlignment="1">
      <alignment wrapText="1"/>
    </xf>
    <xf numFmtId="0" fontId="11" fillId="0" borderId="8" xfId="2" applyFont="1" applyBorder="1" applyAlignment="1">
      <alignment horizontal="left" vertical="top" wrapText="1" readingOrder="1"/>
    </xf>
    <xf numFmtId="0" fontId="15" fillId="3" borderId="1" xfId="0" applyFont="1" applyFill="1" applyBorder="1" applyAlignment="1">
      <alignment vertical="top" wrapText="1"/>
    </xf>
    <xf numFmtId="0" fontId="11" fillId="0" borderId="1" xfId="0" applyFont="1" applyBorder="1" applyAlignment="1">
      <alignment wrapText="1"/>
    </xf>
    <xf numFmtId="0" fontId="18" fillId="0" borderId="0" xfId="0" applyFont="1"/>
    <xf numFmtId="0" fontId="20" fillId="0" borderId="0" xfId="0" applyFont="1"/>
    <xf numFmtId="0" fontId="5" fillId="0" borderId="0" xfId="0" applyFont="1"/>
    <xf numFmtId="0" fontId="25" fillId="2" borderId="1" xfId="0" applyFont="1" applyFill="1" applyBorder="1" applyAlignment="1">
      <alignment vertical="center"/>
    </xf>
    <xf numFmtId="0" fontId="25" fillId="2" borderId="1" xfId="0" applyFont="1" applyFill="1" applyBorder="1" applyAlignment="1">
      <alignment horizontal="left" vertical="center"/>
    </xf>
    <xf numFmtId="0" fontId="0" fillId="2" borderId="0" xfId="0" applyFill="1"/>
    <xf numFmtId="0" fontId="0" fillId="2" borderId="0" xfId="0" applyFill="1" applyAlignment="1">
      <alignment horizontal="left"/>
    </xf>
    <xf numFmtId="4" fontId="0" fillId="2" borderId="0" xfId="0" applyNumberFormat="1" applyFill="1"/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left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/>
    </xf>
    <xf numFmtId="49" fontId="27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49" fontId="27" fillId="0" borderId="1" xfId="0" applyNumberFormat="1" applyFont="1" applyBorder="1" applyAlignment="1">
      <alignment horizontal="center" vertical="center"/>
    </xf>
    <xf numFmtId="49" fontId="20" fillId="0" borderId="1" xfId="0" applyNumberFormat="1" applyFont="1" applyBorder="1" applyAlignment="1">
      <alignment horizontal="center" vertical="center"/>
    </xf>
    <xf numFmtId="0" fontId="27" fillId="0" borderId="1" xfId="0" applyFont="1" applyBorder="1" applyAlignment="1">
      <alignment vertical="top" wrapText="1"/>
    </xf>
    <xf numFmtId="0" fontId="27" fillId="0" borderId="1" xfId="0" applyFont="1" applyBorder="1" applyAlignment="1">
      <alignment horizontal="center" vertical="top" wrapText="1"/>
    </xf>
    <xf numFmtId="0" fontId="27" fillId="0" borderId="1" xfId="0" applyFont="1" applyBorder="1" applyAlignment="1">
      <alignment horizontal="left" vertical="top" wrapText="1"/>
    </xf>
    <xf numFmtId="0" fontId="27" fillId="0" borderId="1" xfId="0" applyFont="1" applyBorder="1" applyAlignment="1">
      <alignment horizontal="right" vertical="top" wrapText="1"/>
    </xf>
    <xf numFmtId="2" fontId="27" fillId="0" borderId="1" xfId="0" applyNumberFormat="1" applyFont="1" applyBorder="1" applyAlignment="1">
      <alignment horizontal="right" vertical="top" wrapText="1"/>
    </xf>
    <xf numFmtId="49" fontId="27" fillId="0" borderId="1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left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right" vertical="top" wrapText="1"/>
    </xf>
    <xf numFmtId="2" fontId="6" fillId="0" borderId="1" xfId="0" applyNumberFormat="1" applyFont="1" applyBorder="1" applyAlignment="1">
      <alignment horizontal="right" vertical="top" wrapText="1"/>
    </xf>
    <xf numFmtId="0" fontId="6" fillId="0" borderId="1" xfId="0" applyFont="1" applyBorder="1" applyAlignment="1">
      <alignment vertical="top" wrapText="1"/>
    </xf>
    <xf numFmtId="3" fontId="6" fillId="0" borderId="1" xfId="0" applyNumberFormat="1" applyFont="1" applyBorder="1" applyAlignment="1">
      <alignment horizontal="left" vertical="top" wrapText="1"/>
    </xf>
    <xf numFmtId="2" fontId="6" fillId="0" borderId="1" xfId="0" applyNumberFormat="1" applyFont="1" applyBorder="1" applyAlignment="1">
      <alignment horizontal="right" vertical="top"/>
    </xf>
    <xf numFmtId="49" fontId="6" fillId="0" borderId="1" xfId="0" applyNumberFormat="1" applyFont="1" applyBorder="1" applyAlignment="1">
      <alignment horizontal="left" vertical="top" wrapText="1"/>
    </xf>
    <xf numFmtId="0" fontId="6" fillId="0" borderId="1" xfId="0" applyFont="1" applyBorder="1" applyAlignment="1">
      <alignment horizontal="justify" vertical="top"/>
    </xf>
    <xf numFmtId="2" fontId="6" fillId="0" borderId="1" xfId="2" applyNumberFormat="1" applyFont="1" applyBorder="1" applyAlignment="1">
      <alignment horizontal="right" vertical="top" wrapText="1"/>
    </xf>
    <xf numFmtId="49" fontId="6" fillId="0" borderId="1" xfId="0" applyNumberFormat="1" applyFont="1" applyBorder="1" applyAlignment="1">
      <alignment horizontal="center" vertical="top"/>
    </xf>
    <xf numFmtId="49" fontId="6" fillId="0" borderId="1" xfId="0" applyNumberFormat="1" applyFont="1" applyBorder="1" applyAlignment="1">
      <alignment horizontal="right" vertical="top"/>
    </xf>
    <xf numFmtId="0" fontId="6" fillId="0" borderId="1" xfId="2" applyFont="1" applyBorder="1" applyAlignment="1">
      <alignment horizontal="left" vertical="top" wrapText="1"/>
    </xf>
    <xf numFmtId="4" fontId="6" fillId="0" borderId="1" xfId="2" applyNumberFormat="1" applyFont="1" applyBorder="1" applyAlignment="1">
      <alignment horizontal="right" vertical="top" wrapText="1"/>
    </xf>
    <xf numFmtId="0" fontId="6" fillId="2" borderId="1" xfId="0" applyFont="1" applyFill="1" applyBorder="1" applyAlignment="1">
      <alignment vertical="top" wrapText="1"/>
    </xf>
    <xf numFmtId="0" fontId="27" fillId="2" borderId="1" xfId="0" applyFont="1" applyFill="1" applyBorder="1" applyAlignment="1">
      <alignment vertical="top" wrapText="1"/>
    </xf>
    <xf numFmtId="2" fontId="27" fillId="0" borderId="1" xfId="2" applyNumberFormat="1" applyFont="1" applyBorder="1" applyAlignment="1">
      <alignment horizontal="right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/>
    </xf>
    <xf numFmtId="164" fontId="6" fillId="0" borderId="1" xfId="3" applyFont="1" applyBorder="1">
      <alignment vertical="top" wrapText="1"/>
    </xf>
    <xf numFmtId="0" fontId="6" fillId="0" borderId="1" xfId="1" applyFont="1" applyBorder="1" applyAlignment="1">
      <alignment vertical="top" wrapText="1"/>
    </xf>
    <xf numFmtId="49" fontId="6" fillId="0" borderId="1" xfId="1" applyNumberFormat="1" applyFont="1" applyBorder="1" applyAlignment="1">
      <alignment horizontal="center" vertical="top"/>
    </xf>
    <xf numFmtId="0" fontId="6" fillId="0" borderId="1" xfId="1" applyFont="1" applyBorder="1" applyAlignment="1">
      <alignment horizontal="center" vertical="top" wrapText="1"/>
    </xf>
    <xf numFmtId="0" fontId="6" fillId="0" borderId="1" xfId="1" applyFont="1" applyBorder="1" applyAlignment="1">
      <alignment horizontal="left" vertical="top" wrapText="1"/>
    </xf>
    <xf numFmtId="49" fontId="6" fillId="0" borderId="1" xfId="1" applyNumberFormat="1" applyFont="1" applyBorder="1" applyAlignment="1">
      <alignment horizontal="right" vertical="top"/>
    </xf>
    <xf numFmtId="4" fontId="6" fillId="0" borderId="1" xfId="6" applyNumberFormat="1" applyFont="1" applyBorder="1" applyAlignment="1">
      <alignment horizontal="right" vertical="top"/>
    </xf>
    <xf numFmtId="0" fontId="28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justify" vertical="top" wrapText="1"/>
    </xf>
    <xf numFmtId="4" fontId="6" fillId="0" borderId="1" xfId="0" applyNumberFormat="1" applyFont="1" applyBorder="1" applyAlignment="1">
      <alignment horizontal="right" vertical="top"/>
    </xf>
    <xf numFmtId="168" fontId="6" fillId="0" borderId="1" xfId="4" applyNumberFormat="1" applyFont="1" applyBorder="1" applyAlignment="1" applyProtection="1">
      <alignment horizontal="left" vertical="top" wrapText="1"/>
      <protection hidden="1"/>
    </xf>
    <xf numFmtId="49" fontId="27" fillId="0" borderId="1" xfId="0" applyNumberFormat="1" applyFont="1" applyBorder="1" applyAlignment="1">
      <alignment horizontal="center" vertical="top"/>
    </xf>
    <xf numFmtId="0" fontId="6" fillId="0" borderId="1" xfId="5" applyFont="1" applyFill="1" applyBorder="1" applyAlignment="1" applyProtection="1">
      <alignment vertical="top" wrapText="1"/>
    </xf>
    <xf numFmtId="49" fontId="6" fillId="0" borderId="1" xfId="0" applyNumberFormat="1" applyFont="1" applyBorder="1" applyAlignment="1">
      <alignment horizontal="left" vertical="top"/>
    </xf>
    <xf numFmtId="4" fontId="6" fillId="0" borderId="1" xfId="0" applyNumberFormat="1" applyFont="1" applyBorder="1" applyAlignment="1">
      <alignment horizontal="right" vertical="top" wrapText="1"/>
    </xf>
    <xf numFmtId="0" fontId="6" fillId="0" borderId="1" xfId="4" applyFont="1" applyBorder="1" applyAlignment="1" applyProtection="1">
      <alignment horizontal="left" vertical="top"/>
      <protection hidden="1"/>
    </xf>
    <xf numFmtId="0" fontId="20" fillId="0" borderId="14" xfId="0" applyFont="1" applyBorder="1" applyAlignment="1">
      <alignment vertical="top" wrapText="1"/>
    </xf>
    <xf numFmtId="0" fontId="27" fillId="0" borderId="1" xfId="7" applyNumberFormat="1" applyFont="1" applyBorder="1">
      <alignment vertical="top" wrapText="1"/>
    </xf>
    <xf numFmtId="49" fontId="6" fillId="0" borderId="1" xfId="0" applyNumberFormat="1" applyFont="1" applyBorder="1" applyAlignment="1">
      <alignment horizontal="right" vertical="top" wrapText="1"/>
    </xf>
    <xf numFmtId="49" fontId="6" fillId="2" borderId="1" xfId="0" applyNumberFormat="1" applyFont="1" applyFill="1" applyBorder="1" applyAlignment="1">
      <alignment horizontal="left" vertical="top" wrapText="1"/>
    </xf>
    <xf numFmtId="2" fontId="6" fillId="2" borderId="1" xfId="0" applyNumberFormat="1" applyFont="1" applyFill="1" applyBorder="1" applyAlignment="1">
      <alignment horizontal="right" vertical="top" wrapText="1"/>
    </xf>
    <xf numFmtId="0" fontId="6" fillId="2" borderId="1" xfId="0" applyFont="1" applyFill="1" applyBorder="1" applyAlignment="1">
      <alignment horizontal="left" vertical="top" wrapText="1"/>
    </xf>
    <xf numFmtId="2" fontId="6" fillId="2" borderId="1" xfId="0" applyNumberFormat="1" applyFont="1" applyFill="1" applyBorder="1" applyAlignment="1">
      <alignment horizontal="right" vertical="top"/>
    </xf>
    <xf numFmtId="49" fontId="27" fillId="0" borderId="1" xfId="0" applyNumberFormat="1" applyFont="1" applyBorder="1" applyAlignment="1">
      <alignment horizontal="left" vertical="top" wrapText="1"/>
    </xf>
    <xf numFmtId="49" fontId="6" fillId="0" borderId="1" xfId="0" applyNumberFormat="1" applyFont="1" applyBorder="1" applyAlignment="1">
      <alignment vertical="top"/>
    </xf>
    <xf numFmtId="49" fontId="20" fillId="0" borderId="1" xfId="0" applyNumberFormat="1" applyFont="1" applyBorder="1" applyAlignment="1">
      <alignment horizontal="center" vertical="top"/>
    </xf>
    <xf numFmtId="49" fontId="20" fillId="0" borderId="1" xfId="0" applyNumberFormat="1" applyFont="1" applyBorder="1" applyAlignment="1">
      <alignment horizontal="left" vertical="top"/>
    </xf>
    <xf numFmtId="49" fontId="20" fillId="0" borderId="1" xfId="0" applyNumberFormat="1" applyFont="1" applyBorder="1" applyAlignment="1">
      <alignment vertical="top"/>
    </xf>
    <xf numFmtId="49" fontId="6" fillId="0" borderId="1" xfId="0" applyNumberFormat="1" applyFont="1" applyBorder="1" applyAlignment="1">
      <alignment vertical="top" wrapText="1"/>
    </xf>
    <xf numFmtId="49" fontId="20" fillId="2" borderId="1" xfId="0" applyNumberFormat="1" applyFont="1" applyFill="1" applyBorder="1" applyAlignment="1">
      <alignment horizontal="center" vertical="top"/>
    </xf>
    <xf numFmtId="49" fontId="20" fillId="2" borderId="1" xfId="0" applyNumberFormat="1" applyFont="1" applyFill="1" applyBorder="1" applyAlignment="1">
      <alignment horizontal="left" vertical="top"/>
    </xf>
    <xf numFmtId="49" fontId="20" fillId="2" borderId="1" xfId="0" applyNumberFormat="1" applyFont="1" applyFill="1" applyBorder="1" applyAlignment="1">
      <alignment vertical="top"/>
    </xf>
    <xf numFmtId="2" fontId="20" fillId="0" borderId="1" xfId="0" applyNumberFormat="1" applyFont="1" applyBorder="1" applyAlignment="1">
      <alignment horizontal="right" vertical="top"/>
    </xf>
    <xf numFmtId="49" fontId="20" fillId="0" borderId="1" xfId="0" applyNumberFormat="1" applyFont="1" applyBorder="1" applyAlignment="1">
      <alignment horizontal="right" vertical="top"/>
    </xf>
    <xf numFmtId="168" fontId="6" fillId="0" borderId="1" xfId="1" applyNumberFormat="1" applyFont="1" applyBorder="1" applyAlignment="1" applyProtection="1">
      <alignment horizontal="left" vertical="top" wrapText="1"/>
      <protection hidden="1"/>
    </xf>
    <xf numFmtId="0" fontId="6" fillId="0" borderId="1" xfId="0" applyFont="1" applyBorder="1" applyAlignment="1">
      <alignment horizontal="left" vertical="top"/>
    </xf>
    <xf numFmtId="0" fontId="20" fillId="0" borderId="1" xfId="0" applyFont="1" applyBorder="1"/>
    <xf numFmtId="0" fontId="27" fillId="0" borderId="1" xfId="8" applyFont="1" applyBorder="1" applyAlignment="1">
      <alignment horizontal="left" vertical="top" wrapText="1"/>
    </xf>
    <xf numFmtId="3" fontId="27" fillId="0" borderId="1" xfId="0" applyNumberFormat="1" applyFont="1" applyBorder="1" applyAlignment="1">
      <alignment horizontal="left" vertical="top" wrapText="1"/>
    </xf>
    <xf numFmtId="49" fontId="27" fillId="0" borderId="1" xfId="0" applyNumberFormat="1" applyFont="1" applyBorder="1" applyAlignment="1">
      <alignment horizontal="left" vertical="top"/>
    </xf>
    <xf numFmtId="0" fontId="27" fillId="2" borderId="1" xfId="0" applyFont="1" applyFill="1" applyBorder="1" applyAlignment="1">
      <alignment horizontal="left" vertical="top" wrapText="1"/>
    </xf>
    <xf numFmtId="49" fontId="27" fillId="2" borderId="1" xfId="0" applyNumberFormat="1" applyFont="1" applyFill="1" applyBorder="1" applyAlignment="1">
      <alignment horizontal="left" vertical="top" wrapText="1"/>
    </xf>
    <xf numFmtId="0" fontId="32" fillId="0" borderId="1" xfId="0" applyFont="1" applyBorder="1" applyAlignment="1">
      <alignment horizontal="left" vertical="top" wrapText="1"/>
    </xf>
    <xf numFmtId="0" fontId="20" fillId="0" borderId="1" xfId="0" applyFont="1" applyBorder="1" applyAlignment="1">
      <alignment horizontal="left" vertical="top"/>
    </xf>
    <xf numFmtId="49" fontId="33" fillId="0" borderId="1" xfId="0" applyNumberFormat="1" applyFont="1" applyBorder="1" applyAlignment="1">
      <alignment horizontal="left" vertical="top"/>
    </xf>
    <xf numFmtId="0" fontId="20" fillId="0" borderId="0" xfId="0" applyFont="1" applyAlignment="1">
      <alignment horizontal="left" vertical="top"/>
    </xf>
    <xf numFmtId="0" fontId="6" fillId="0" borderId="1" xfId="8" applyFont="1" applyBorder="1" applyAlignment="1">
      <alignment horizontal="left" vertical="top" wrapText="1"/>
    </xf>
    <xf numFmtId="4" fontId="27" fillId="0" borderId="1" xfId="8" applyNumberFormat="1" applyFont="1" applyBorder="1" applyAlignment="1">
      <alignment horizontal="left" vertical="top" wrapText="1"/>
    </xf>
    <xf numFmtId="0" fontId="31" fillId="0" borderId="1" xfId="0" applyFont="1" applyBorder="1" applyAlignment="1">
      <alignment horizontal="left" vertical="top"/>
    </xf>
    <xf numFmtId="49" fontId="27" fillId="0" borderId="1" xfId="8" applyNumberFormat="1" applyFont="1" applyBorder="1" applyAlignment="1">
      <alignment horizontal="left" vertical="top" wrapText="1"/>
    </xf>
    <xf numFmtId="4" fontId="27" fillId="0" borderId="1" xfId="0" applyNumberFormat="1" applyFont="1" applyBorder="1" applyAlignment="1">
      <alignment horizontal="left" vertical="top" wrapText="1"/>
    </xf>
    <xf numFmtId="49" fontId="6" fillId="0" borderId="1" xfId="8" applyNumberFormat="1" applyFont="1" applyBorder="1" applyAlignment="1">
      <alignment horizontal="left" vertical="top" wrapText="1"/>
    </xf>
    <xf numFmtId="4" fontId="6" fillId="0" borderId="1" xfId="0" applyNumberFormat="1" applyFont="1" applyBorder="1" applyAlignment="1">
      <alignment horizontal="left" vertical="top" wrapText="1"/>
    </xf>
    <xf numFmtId="49" fontId="6" fillId="2" borderId="1" xfId="8" applyNumberFormat="1" applyFont="1" applyFill="1" applyBorder="1" applyAlignment="1">
      <alignment horizontal="left" vertical="top" wrapText="1"/>
    </xf>
    <xf numFmtId="4" fontId="6" fillId="0" borderId="1" xfId="0" applyNumberFormat="1" applyFont="1" applyBorder="1" applyAlignment="1">
      <alignment horizontal="left" vertical="top"/>
    </xf>
    <xf numFmtId="4" fontId="6" fillId="0" borderId="1" xfId="2" applyNumberFormat="1" applyFont="1" applyBorder="1" applyAlignment="1">
      <alignment horizontal="left" vertical="top" wrapText="1"/>
    </xf>
    <xf numFmtId="49" fontId="6" fillId="2" borderId="1" xfId="0" applyNumberFormat="1" applyFont="1" applyFill="1" applyBorder="1" applyAlignment="1">
      <alignment horizontal="left" vertical="top"/>
    </xf>
    <xf numFmtId="4" fontId="6" fillId="2" borderId="1" xfId="0" applyNumberFormat="1" applyFont="1" applyFill="1" applyBorder="1" applyAlignment="1">
      <alignment horizontal="left" vertical="top" wrapText="1"/>
    </xf>
    <xf numFmtId="4" fontId="27" fillId="0" borderId="1" xfId="2" applyNumberFormat="1" applyFont="1" applyBorder="1" applyAlignment="1">
      <alignment horizontal="left" vertical="top" wrapText="1"/>
    </xf>
    <xf numFmtId="164" fontId="6" fillId="0" borderId="1" xfId="3" applyFont="1" applyBorder="1" applyAlignment="1">
      <alignment horizontal="left" vertical="top" wrapText="1"/>
    </xf>
    <xf numFmtId="49" fontId="6" fillId="0" borderId="1" xfId="1" applyNumberFormat="1" applyFont="1" applyBorder="1" applyAlignment="1">
      <alignment horizontal="left" vertical="top"/>
    </xf>
    <xf numFmtId="4" fontId="6" fillId="0" borderId="1" xfId="6" applyNumberFormat="1" applyFont="1" applyBorder="1" applyAlignment="1">
      <alignment horizontal="left" vertical="top"/>
    </xf>
    <xf numFmtId="0" fontId="28" fillId="0" borderId="1" xfId="0" applyFont="1" applyBorder="1" applyAlignment="1">
      <alignment horizontal="left" vertical="top" wrapText="1"/>
    </xf>
    <xf numFmtId="2" fontId="6" fillId="0" borderId="1" xfId="0" applyNumberFormat="1" applyFont="1" applyBorder="1" applyAlignment="1">
      <alignment horizontal="left" vertical="top" wrapText="1"/>
    </xf>
    <xf numFmtId="0" fontId="6" fillId="0" borderId="1" xfId="5" applyFont="1" applyFill="1" applyBorder="1" applyAlignment="1" applyProtection="1">
      <alignment horizontal="left" vertical="top" wrapText="1"/>
    </xf>
    <xf numFmtId="0" fontId="27" fillId="0" borderId="1" xfId="7" applyNumberFormat="1" applyFont="1" applyBorder="1" applyAlignment="1">
      <alignment horizontal="left" vertical="top" wrapText="1"/>
    </xf>
    <xf numFmtId="4" fontId="27" fillId="0" borderId="1" xfId="0" applyNumberFormat="1" applyFont="1" applyBorder="1" applyAlignment="1">
      <alignment horizontal="left" vertical="top"/>
    </xf>
    <xf numFmtId="49" fontId="27" fillId="2" borderId="1" xfId="8" applyNumberFormat="1" applyFont="1" applyFill="1" applyBorder="1" applyAlignment="1">
      <alignment horizontal="left" vertical="top" wrapText="1"/>
    </xf>
    <xf numFmtId="4" fontId="27" fillId="2" borderId="1" xfId="0" applyNumberFormat="1" applyFont="1" applyFill="1" applyBorder="1" applyAlignment="1">
      <alignment horizontal="left" vertical="top" wrapText="1"/>
    </xf>
    <xf numFmtId="4" fontId="6" fillId="2" borderId="1" xfId="2" applyNumberFormat="1" applyFont="1" applyFill="1" applyBorder="1" applyAlignment="1">
      <alignment horizontal="left" vertical="top" wrapText="1"/>
    </xf>
    <xf numFmtId="2" fontId="33" fillId="0" borderId="1" xfId="0" applyNumberFormat="1" applyFont="1" applyBorder="1" applyAlignment="1">
      <alignment horizontal="left" vertical="top"/>
    </xf>
    <xf numFmtId="2" fontId="20" fillId="0" borderId="1" xfId="0" applyNumberFormat="1" applyFont="1" applyBorder="1" applyAlignment="1">
      <alignment horizontal="left" vertical="top"/>
    </xf>
    <xf numFmtId="2" fontId="20" fillId="2" borderId="1" xfId="0" applyNumberFormat="1" applyFont="1" applyFill="1" applyBorder="1" applyAlignment="1">
      <alignment horizontal="left" vertical="top"/>
    </xf>
    <xf numFmtId="0" fontId="6" fillId="0" borderId="0" xfId="0" applyFont="1" applyAlignment="1">
      <alignment horizontal="left" vertical="top"/>
    </xf>
    <xf numFmtId="4" fontId="20" fillId="0" borderId="0" xfId="0" applyNumberFormat="1" applyFont="1" applyAlignment="1">
      <alignment horizontal="left" vertical="top"/>
    </xf>
    <xf numFmtId="0" fontId="29" fillId="0" borderId="0" xfId="0" applyFont="1" applyAlignment="1">
      <alignment horizontal="center"/>
    </xf>
    <xf numFmtId="4" fontId="15" fillId="0" borderId="0" xfId="0" applyNumberFormat="1" applyFont="1" applyAlignment="1">
      <alignment horizontal="left"/>
    </xf>
    <xf numFmtId="0" fontId="34" fillId="0" borderId="0" xfId="0" applyFont="1"/>
    <xf numFmtId="49" fontId="34" fillId="0" borderId="0" xfId="0" applyNumberFormat="1" applyFont="1"/>
    <xf numFmtId="49" fontId="20" fillId="0" borderId="0" xfId="0" applyNumberFormat="1" applyFont="1"/>
    <xf numFmtId="0" fontId="20" fillId="0" borderId="1" xfId="0" applyFont="1" applyBorder="1" applyAlignment="1">
      <alignment horizontal="left" vertical="top" wrapText="1"/>
    </xf>
    <xf numFmtId="0" fontId="21" fillId="0" borderId="9" xfId="0" applyFont="1" applyBorder="1" applyAlignment="1">
      <alignment horizontal="left" vertical="top" wrapText="1"/>
    </xf>
    <xf numFmtId="0" fontId="27" fillId="0" borderId="1" xfId="5" applyFont="1" applyFill="1" applyBorder="1" applyAlignment="1" applyProtection="1">
      <alignment horizontal="left" vertical="top" wrapText="1"/>
    </xf>
    <xf numFmtId="164" fontId="21" fillId="0" borderId="1" xfId="3" applyFont="1" applyBorder="1" applyAlignment="1">
      <alignment horizontal="left" vertical="top" wrapText="1"/>
    </xf>
    <xf numFmtId="0" fontId="32" fillId="0" borderId="1" xfId="0" applyFont="1" applyBorder="1" applyAlignment="1">
      <alignment horizontal="left" vertical="top"/>
    </xf>
    <xf numFmtId="0" fontId="27" fillId="0" borderId="1" xfId="1" applyFont="1" applyBorder="1" applyAlignment="1">
      <alignment horizontal="left" vertical="top" wrapText="1"/>
    </xf>
    <xf numFmtId="0" fontId="27" fillId="0" borderId="9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 wrapText="1"/>
    </xf>
    <xf numFmtId="0" fontId="27" fillId="0" borderId="9" xfId="0" applyFont="1" applyBorder="1" applyAlignment="1">
      <alignment horizontal="center" vertical="center" wrapText="1"/>
    </xf>
    <xf numFmtId="169" fontId="27" fillId="0" borderId="16" xfId="0" applyNumberFormat="1" applyFont="1" applyBorder="1" applyAlignment="1">
      <alignment horizontal="center" vertical="center" wrapText="1"/>
    </xf>
    <xf numFmtId="49" fontId="6" fillId="0" borderId="9" xfId="0" applyNumberFormat="1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49" fontId="27" fillId="0" borderId="9" xfId="0" applyNumberFormat="1" applyFont="1" applyBorder="1" applyAlignment="1">
      <alignment horizontal="center" vertical="center"/>
    </xf>
    <xf numFmtId="0" fontId="27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49" fontId="27" fillId="0" borderId="9" xfId="1" applyNumberFormat="1" applyFont="1" applyBorder="1" applyAlignment="1">
      <alignment horizontal="center" vertical="center"/>
    </xf>
    <xf numFmtId="49" fontId="6" fillId="0" borderId="9" xfId="1" applyNumberFormat="1" applyFont="1" applyBorder="1" applyAlignment="1">
      <alignment horizontal="center" vertical="center"/>
    </xf>
    <xf numFmtId="2" fontId="27" fillId="0" borderId="1" xfId="0" applyNumberFormat="1" applyFont="1" applyBorder="1" applyAlignment="1">
      <alignment horizontal="center" vertical="center"/>
    </xf>
    <xf numFmtId="2" fontId="6" fillId="0" borderId="1" xfId="0" applyNumberFormat="1" applyFont="1" applyBorder="1" applyAlignment="1">
      <alignment horizontal="center" vertical="center"/>
    </xf>
    <xf numFmtId="2" fontId="27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2" fontId="6" fillId="0" borderId="1" xfId="2" applyNumberFormat="1" applyFont="1" applyBorder="1" applyAlignment="1">
      <alignment horizontal="center" vertical="center" wrapText="1"/>
    </xf>
    <xf numFmtId="4" fontId="6" fillId="0" borderId="1" xfId="6" applyNumberFormat="1" applyFont="1" applyBorder="1" applyAlignment="1">
      <alignment horizontal="center" vertical="center"/>
    </xf>
    <xf numFmtId="2" fontId="20" fillId="0" borderId="1" xfId="0" applyNumberFormat="1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/>
    </xf>
    <xf numFmtId="0" fontId="6" fillId="0" borderId="1" xfId="4" applyFont="1" applyBorder="1" applyAlignment="1" applyProtection="1">
      <alignment horizontal="center" vertical="center"/>
      <protection hidden="1"/>
    </xf>
    <xf numFmtId="49" fontId="6" fillId="0" borderId="1" xfId="4" applyNumberFormat="1" applyFont="1" applyBorder="1" applyAlignment="1" applyProtection="1">
      <alignment horizontal="center" vertical="center"/>
      <protection hidden="1"/>
    </xf>
    <xf numFmtId="4" fontId="6" fillId="0" borderId="1" xfId="2" applyNumberFormat="1" applyFont="1" applyBorder="1" applyAlignment="1">
      <alignment horizontal="center" vertical="center" wrapText="1"/>
    </xf>
    <xf numFmtId="2" fontId="27" fillId="0" borderId="1" xfId="2" applyNumberFormat="1" applyFont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center" vertical="center" wrapText="1"/>
    </xf>
    <xf numFmtId="49" fontId="6" fillId="0" borderId="17" xfId="0" applyNumberFormat="1" applyFont="1" applyBorder="1" applyAlignment="1">
      <alignment horizontal="center" vertical="center"/>
    </xf>
    <xf numFmtId="49" fontId="6" fillId="0" borderId="19" xfId="0" applyNumberFormat="1" applyFont="1" applyBorder="1" applyAlignment="1">
      <alignment horizontal="center" vertical="center"/>
    </xf>
    <xf numFmtId="49" fontId="27" fillId="0" borderId="1" xfId="1" applyNumberFormat="1" applyFont="1" applyBorder="1" applyAlignment="1">
      <alignment horizontal="center" vertical="center" wrapText="1"/>
    </xf>
    <xf numFmtId="49" fontId="6" fillId="0" borderId="1" xfId="1" applyNumberFormat="1" applyFont="1" applyBorder="1" applyAlignment="1">
      <alignment horizontal="center" vertical="center" wrapText="1"/>
    </xf>
    <xf numFmtId="0" fontId="6" fillId="0" borderId="1" xfId="2" applyFont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/>
    </xf>
    <xf numFmtId="0" fontId="24" fillId="0" borderId="1" xfId="0" applyFont="1" applyBorder="1" applyAlignment="1">
      <alignment horizontal="center" vertical="center"/>
    </xf>
    <xf numFmtId="0" fontId="18" fillId="0" borderId="0" xfId="0" applyFont="1" applyAlignment="1">
      <alignment vertical="center"/>
    </xf>
    <xf numFmtId="0" fontId="18" fillId="0" borderId="0" xfId="0" applyFont="1" applyAlignment="1">
      <alignment horizontal="right"/>
    </xf>
    <xf numFmtId="0" fontId="19" fillId="0" borderId="0" xfId="0" applyFont="1" applyAlignment="1">
      <alignment horizontal="center" vertical="top" wrapText="1"/>
    </xf>
    <xf numFmtId="0" fontId="20" fillId="3" borderId="1" xfId="0" applyFont="1" applyFill="1" applyBorder="1" applyAlignment="1">
      <alignment horizontal="center" vertical="center" wrapText="1"/>
    </xf>
    <xf numFmtId="0" fontId="20" fillId="3" borderId="7" xfId="0" applyFont="1" applyFill="1" applyBorder="1" applyAlignment="1">
      <alignment horizontal="center" vertical="center" wrapText="1"/>
    </xf>
    <xf numFmtId="2" fontId="31" fillId="0" borderId="1" xfId="0" applyNumberFormat="1" applyFont="1" applyBorder="1" applyAlignment="1">
      <alignment horizontal="right" vertical="center" wrapText="1"/>
    </xf>
    <xf numFmtId="2" fontId="20" fillId="0" borderId="1" xfId="0" applyNumberFormat="1" applyFont="1" applyBorder="1"/>
    <xf numFmtId="0" fontId="24" fillId="0" borderId="1" xfId="0" applyFont="1" applyBorder="1" applyAlignment="1">
      <alignment vertical="center"/>
    </xf>
    <xf numFmtId="2" fontId="24" fillId="0" borderId="1" xfId="0" applyNumberFormat="1" applyFont="1" applyBorder="1"/>
    <xf numFmtId="0" fontId="21" fillId="0" borderId="1" xfId="0" applyFont="1" applyBorder="1" applyAlignment="1">
      <alignment horizontal="center" vertical="center"/>
    </xf>
    <xf numFmtId="0" fontId="21" fillId="0" borderId="1" xfId="0" applyFont="1" applyBorder="1" applyAlignment="1">
      <alignment vertical="center" wrapText="1"/>
    </xf>
    <xf numFmtId="4" fontId="21" fillId="0" borderId="1" xfId="0" applyNumberFormat="1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4" fontId="23" fillId="0" borderId="1" xfId="0" applyNumberFormat="1" applyFont="1" applyBorder="1" applyAlignment="1">
      <alignment horizontal="center" vertical="center" wrapText="1"/>
    </xf>
    <xf numFmtId="2" fontId="23" fillId="0" borderId="1" xfId="0" applyNumberFormat="1" applyFont="1" applyBorder="1" applyAlignment="1">
      <alignment horizontal="center" vertical="center" wrapText="1"/>
    </xf>
    <xf numFmtId="2" fontId="21" fillId="0" borderId="1" xfId="0" applyNumberFormat="1" applyFont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top"/>
    </xf>
    <xf numFmtId="0" fontId="10" fillId="0" borderId="0" xfId="0" applyFont="1" applyBorder="1" applyAlignment="1">
      <alignment vertical="top" wrapText="1"/>
    </xf>
    <xf numFmtId="0" fontId="33" fillId="0" borderId="1" xfId="0" applyFont="1" applyFill="1" applyBorder="1" applyAlignment="1">
      <alignment horizontal="left" wrapText="1"/>
    </xf>
    <xf numFmtId="49" fontId="33" fillId="0" borderId="1" xfId="0" applyNumberFormat="1" applyFont="1" applyFill="1" applyBorder="1" applyAlignment="1">
      <alignment horizontal="center" wrapText="1"/>
    </xf>
    <xf numFmtId="0" fontId="33" fillId="0" borderId="1" xfId="0" applyFont="1" applyFill="1" applyBorder="1" applyAlignment="1">
      <alignment horizontal="justify" vertical="center" wrapText="1"/>
    </xf>
    <xf numFmtId="2" fontId="6" fillId="0" borderId="21" xfId="0" applyNumberFormat="1" applyFont="1" applyFill="1" applyBorder="1" applyAlignment="1">
      <alignment horizontal="right" vertical="top" wrapText="1"/>
    </xf>
    <xf numFmtId="0" fontId="33" fillId="0" borderId="1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justify" vertical="center" wrapText="1"/>
    </xf>
    <xf numFmtId="49" fontId="5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49" fontId="5" fillId="0" borderId="1" xfId="0" applyNumberFormat="1" applyFont="1" applyFill="1" applyBorder="1" applyAlignment="1">
      <alignment horizontal="left" vertical="center"/>
    </xf>
    <xf numFmtId="0" fontId="17" fillId="0" borderId="1" xfId="0" applyFont="1" applyFill="1" applyBorder="1" applyAlignment="1">
      <alignment horizontal="justify" vertical="center"/>
    </xf>
    <xf numFmtId="0" fontId="7" fillId="0" borderId="1" xfId="0" applyFont="1" applyFill="1" applyBorder="1" applyAlignment="1">
      <alignment horizontal="justify" vertical="center"/>
    </xf>
    <xf numFmtId="0" fontId="6" fillId="0" borderId="1" xfId="0" applyFont="1" applyFill="1" applyBorder="1" applyAlignment="1">
      <alignment vertical="top" wrapText="1"/>
    </xf>
    <xf numFmtId="2" fontId="6" fillId="0" borderId="1" xfId="0" applyNumberFormat="1" applyFont="1" applyFill="1" applyBorder="1" applyAlignment="1">
      <alignment horizontal="right" vertical="top"/>
    </xf>
    <xf numFmtId="0" fontId="6" fillId="0" borderId="1" xfId="0" applyFont="1" applyFill="1" applyBorder="1" applyAlignment="1">
      <alignment horizontal="justify" vertical="top"/>
    </xf>
    <xf numFmtId="0" fontId="6" fillId="0" borderId="1" xfId="0" applyFont="1" applyFill="1" applyBorder="1" applyAlignment="1">
      <alignment horizontal="left" vertical="top" wrapText="1"/>
    </xf>
    <xf numFmtId="2" fontId="6" fillId="0" borderId="1" xfId="0" applyNumberFormat="1" applyFont="1" applyFill="1" applyBorder="1" applyAlignment="1">
      <alignment horizontal="right" vertical="top" wrapText="1"/>
    </xf>
    <xf numFmtId="0" fontId="6" fillId="0" borderId="1" xfId="0" applyFont="1" applyFill="1" applyBorder="1" applyAlignment="1">
      <alignment horizontal="right" vertical="top" wrapText="1"/>
    </xf>
    <xf numFmtId="49" fontId="6" fillId="0" borderId="1" xfId="0" applyNumberFormat="1" applyFont="1" applyFill="1" applyBorder="1" applyAlignment="1">
      <alignment horizontal="left" vertical="top" wrapText="1"/>
    </xf>
    <xf numFmtId="49" fontId="6" fillId="0" borderId="1" xfId="0" applyNumberFormat="1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justify" vertical="top" wrapText="1"/>
    </xf>
    <xf numFmtId="49" fontId="6" fillId="0" borderId="1" xfId="8" applyNumberFormat="1" applyFont="1" applyFill="1" applyBorder="1" applyAlignment="1">
      <alignment horizontal="left" vertical="top" wrapText="1"/>
    </xf>
    <xf numFmtId="4" fontId="6" fillId="0" borderId="1" xfId="0" applyNumberFormat="1" applyFont="1" applyFill="1" applyBorder="1" applyAlignment="1">
      <alignment horizontal="left" vertical="top"/>
    </xf>
    <xf numFmtId="4" fontId="6" fillId="0" borderId="1" xfId="0" applyNumberFormat="1" applyFont="1" applyFill="1" applyBorder="1" applyAlignment="1">
      <alignment horizontal="left" vertical="top" wrapText="1"/>
    </xf>
    <xf numFmtId="2" fontId="6" fillId="0" borderId="1" xfId="0" applyNumberFormat="1" applyFont="1" applyBorder="1" applyAlignment="1">
      <alignment horizontal="center" vertical="top" wrapText="1"/>
    </xf>
    <xf numFmtId="2" fontId="6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2" fontId="6" fillId="0" borderId="1" xfId="0" applyNumberFormat="1" applyFont="1" applyFill="1" applyBorder="1" applyAlignment="1">
      <alignment horizontal="center" vertical="center"/>
    </xf>
    <xf numFmtId="49" fontId="6" fillId="0" borderId="8" xfId="0" applyNumberFormat="1" applyFont="1" applyFill="1" applyBorder="1" applyAlignment="1">
      <alignment horizontal="center" vertical="center"/>
    </xf>
    <xf numFmtId="0" fontId="6" fillId="0" borderId="15" xfId="0" applyFont="1" applyFill="1" applyBorder="1" applyAlignment="1">
      <alignment horizontal="center" vertical="center"/>
    </xf>
    <xf numFmtId="2" fontId="6" fillId="0" borderId="1" xfId="2" applyNumberFormat="1" applyFont="1" applyFill="1" applyBorder="1" applyAlignment="1">
      <alignment horizontal="center" vertical="center" wrapText="1"/>
    </xf>
    <xf numFmtId="0" fontId="11" fillId="0" borderId="0" xfId="2" applyFont="1" applyBorder="1" applyAlignment="1">
      <alignment horizontal="left" vertical="center" wrapText="1"/>
    </xf>
    <xf numFmtId="0" fontId="11" fillId="0" borderId="1" xfId="2" applyFont="1" applyBorder="1" applyAlignment="1">
      <alignment horizontal="left" vertical="center" wrapText="1"/>
    </xf>
    <xf numFmtId="4" fontId="23" fillId="0" borderId="1" xfId="0" applyNumberFormat="1" applyFont="1" applyBorder="1" applyAlignment="1">
      <alignment horizontal="left" vertical="top"/>
    </xf>
    <xf numFmtId="0" fontId="19" fillId="0" borderId="0" xfId="0" applyFont="1" applyAlignment="1">
      <alignment horizontal="center" vertical="top" wrapText="1"/>
    </xf>
    <xf numFmtId="0" fontId="18" fillId="0" borderId="1" xfId="0" applyFont="1" applyBorder="1" applyAlignment="1">
      <alignment horizontal="left"/>
    </xf>
    <xf numFmtId="0" fontId="18" fillId="0" borderId="1" xfId="0" applyFont="1" applyBorder="1"/>
    <xf numFmtId="0" fontId="18" fillId="0" borderId="1" xfId="0" applyFont="1" applyBorder="1" applyAlignment="1"/>
    <xf numFmtId="0" fontId="19" fillId="0" borderId="0" xfId="0" applyFont="1" applyAlignment="1">
      <alignment horizontal="center" wrapText="1"/>
    </xf>
    <xf numFmtId="0" fontId="38" fillId="0" borderId="1" xfId="0" applyFont="1" applyBorder="1" applyAlignment="1">
      <alignment horizontal="right" vertical="center" wrapText="1"/>
    </xf>
    <xf numFmtId="0" fontId="18" fillId="0" borderId="1" xfId="0" applyFont="1" applyFill="1" applyBorder="1"/>
    <xf numFmtId="49" fontId="6" fillId="0" borderId="8" xfId="0" applyNumberFormat="1" applyFont="1" applyBorder="1" applyAlignment="1">
      <alignment vertical="center"/>
    </xf>
    <xf numFmtId="0" fontId="6" fillId="0" borderId="8" xfId="0" applyFont="1" applyBorder="1" applyAlignment="1">
      <alignment vertical="center"/>
    </xf>
    <xf numFmtId="49" fontId="6" fillId="0" borderId="1" xfId="0" applyNumberFormat="1" applyFont="1" applyFill="1" applyBorder="1" applyAlignment="1">
      <alignment horizontal="left" vertical="top"/>
    </xf>
    <xf numFmtId="0" fontId="6" fillId="0" borderId="1" xfId="0" applyFont="1" applyFill="1" applyBorder="1" applyAlignment="1">
      <alignment horizontal="center" vertical="top" wrapText="1"/>
    </xf>
    <xf numFmtId="0" fontId="6" fillId="0" borderId="1" xfId="1" applyFont="1" applyFill="1" applyBorder="1" applyAlignment="1">
      <alignment horizontal="center" vertical="top" wrapText="1"/>
    </xf>
    <xf numFmtId="49" fontId="6" fillId="0" borderId="1" xfId="1" applyNumberFormat="1" applyFont="1" applyFill="1" applyBorder="1" applyAlignment="1">
      <alignment horizontal="center" vertical="top"/>
    </xf>
    <xf numFmtId="49" fontId="6" fillId="0" borderId="1" xfId="1" applyNumberFormat="1" applyFont="1" applyFill="1" applyBorder="1" applyAlignment="1">
      <alignment horizontal="left" vertical="top"/>
    </xf>
    <xf numFmtId="0" fontId="6" fillId="0" borderId="1" xfId="1" applyFont="1" applyFill="1" applyBorder="1" applyAlignment="1">
      <alignment horizontal="left" vertical="top" wrapText="1"/>
    </xf>
    <xf numFmtId="4" fontId="6" fillId="0" borderId="1" xfId="6" applyNumberFormat="1" applyFont="1" applyFill="1" applyBorder="1" applyAlignment="1">
      <alignment horizontal="left" vertical="top"/>
    </xf>
    <xf numFmtId="49" fontId="6" fillId="0" borderId="1" xfId="0" applyNumberFormat="1" applyFont="1" applyFill="1" applyBorder="1" applyAlignment="1">
      <alignment horizontal="center" vertical="top"/>
    </xf>
    <xf numFmtId="0" fontId="0" fillId="0" borderId="0" xfId="0" applyAlignment="1">
      <alignment horizontal="center"/>
    </xf>
    <xf numFmtId="4" fontId="15" fillId="0" borderId="0" xfId="0" applyNumberFormat="1" applyFont="1" applyAlignment="1">
      <alignment vertical="center" wrapText="1"/>
    </xf>
    <xf numFmtId="2" fontId="23" fillId="0" borderId="1" xfId="0" applyNumberFormat="1" applyFont="1" applyBorder="1" applyAlignment="1">
      <alignment horizontal="center" vertical="center" wrapText="1"/>
    </xf>
    <xf numFmtId="2" fontId="21" fillId="0" borderId="1" xfId="0" applyNumberFormat="1" applyFont="1" applyBorder="1" applyAlignment="1">
      <alignment horizontal="center" vertical="center" wrapText="1"/>
    </xf>
    <xf numFmtId="0" fontId="21" fillId="0" borderId="1" xfId="0" applyFont="1" applyBorder="1" applyAlignment="1">
      <alignment vertical="center" wrapText="1"/>
    </xf>
    <xf numFmtId="0" fontId="20" fillId="0" borderId="0" xfId="0" applyFont="1" applyAlignment="1">
      <alignment horizontal="center" vertical="center" wrapText="1"/>
    </xf>
    <xf numFmtId="2" fontId="22" fillId="0" borderId="1" xfId="0" applyNumberFormat="1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0" fillId="0" borderId="0" xfId="0" applyFont="1" applyAlignment="1">
      <alignment horizontal="center" wrapText="1"/>
    </xf>
    <xf numFmtId="0" fontId="21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4" fontId="25" fillId="2" borderId="1" xfId="0" applyNumberFormat="1" applyFont="1" applyFill="1" applyBorder="1" applyAlignment="1">
      <alignment horizontal="center" vertical="center" wrapText="1"/>
    </xf>
    <xf numFmtId="0" fontId="29" fillId="2" borderId="0" xfId="0" applyFont="1" applyFill="1" applyAlignment="1">
      <alignment horizontal="center" wrapText="1"/>
    </xf>
    <xf numFmtId="0" fontId="20" fillId="0" borderId="0" xfId="0" applyFont="1" applyAlignment="1">
      <alignment horizontal="right" vertical="center" wrapText="1"/>
    </xf>
    <xf numFmtId="4" fontId="20" fillId="0" borderId="9" xfId="0" applyNumberFormat="1" applyFont="1" applyBorder="1" applyAlignment="1">
      <alignment horizontal="left" vertical="top"/>
    </xf>
    <xf numFmtId="4" fontId="20" fillId="0" borderId="5" xfId="0" applyNumberFormat="1" applyFont="1" applyBorder="1" applyAlignment="1">
      <alignment horizontal="left" vertical="top"/>
    </xf>
    <xf numFmtId="4" fontId="20" fillId="0" borderId="10" xfId="0" applyNumberFormat="1" applyFont="1" applyBorder="1" applyAlignment="1">
      <alignment horizontal="left" vertical="top"/>
    </xf>
    <xf numFmtId="0" fontId="24" fillId="0" borderId="0" xfId="0" applyFont="1" applyAlignment="1">
      <alignment horizontal="center" vertical="center" wrapText="1"/>
    </xf>
    <xf numFmtId="4" fontId="6" fillId="0" borderId="0" xfId="0" applyNumberFormat="1" applyFont="1" applyAlignment="1">
      <alignment horizontal="left" vertical="center" wrapText="1"/>
    </xf>
    <xf numFmtId="0" fontId="5" fillId="0" borderId="0" xfId="0" applyFont="1" applyAlignment="1">
      <alignment horizontal="right"/>
    </xf>
    <xf numFmtId="0" fontId="34" fillId="0" borderId="0" xfId="0" applyFont="1" applyAlignment="1">
      <alignment horizontal="center" wrapText="1"/>
    </xf>
    <xf numFmtId="0" fontId="6" fillId="0" borderId="1" xfId="0" applyFont="1" applyBorder="1" applyAlignment="1">
      <alignment horizontal="center" vertical="top"/>
    </xf>
    <xf numFmtId="0" fontId="27" fillId="0" borderId="1" xfId="0" applyFont="1" applyBorder="1" applyAlignment="1">
      <alignment horizontal="center" vertical="center"/>
    </xf>
    <xf numFmtId="0" fontId="19" fillId="0" borderId="0" xfId="0" applyFont="1" applyAlignment="1">
      <alignment horizontal="center" wrapText="1"/>
    </xf>
    <xf numFmtId="0" fontId="18" fillId="3" borderId="8" xfId="0" applyFont="1" applyFill="1" applyBorder="1" applyAlignment="1">
      <alignment horizontal="center" vertical="center" wrapText="1"/>
    </xf>
    <xf numFmtId="0" fontId="18" fillId="3" borderId="21" xfId="0" applyFont="1" applyFill="1" applyBorder="1" applyAlignment="1">
      <alignment horizontal="center" vertical="center" wrapText="1"/>
    </xf>
    <xf numFmtId="0" fontId="18" fillId="3" borderId="7" xfId="0" applyFont="1" applyFill="1" applyBorder="1" applyAlignment="1">
      <alignment horizontal="center" vertical="center" wrapText="1"/>
    </xf>
    <xf numFmtId="0" fontId="18" fillId="3" borderId="9" xfId="0" applyFont="1" applyFill="1" applyBorder="1" applyAlignment="1">
      <alignment horizontal="center" vertical="center" wrapText="1"/>
    </xf>
    <xf numFmtId="0" fontId="18" fillId="3" borderId="5" xfId="0" applyFont="1" applyFill="1" applyBorder="1" applyAlignment="1">
      <alignment horizontal="center" vertical="center" wrapText="1"/>
    </xf>
    <xf numFmtId="0" fontId="18" fillId="3" borderId="10" xfId="0" applyFont="1" applyFill="1" applyBorder="1" applyAlignment="1">
      <alignment horizontal="center" vertical="center" wrapText="1"/>
    </xf>
    <xf numFmtId="0" fontId="18" fillId="3" borderId="1" xfId="0" applyFont="1" applyFill="1" applyBorder="1" applyAlignment="1">
      <alignment horizontal="center" vertical="center" wrapText="1"/>
    </xf>
    <xf numFmtId="0" fontId="19" fillId="0" borderId="0" xfId="0" applyFont="1" applyAlignment="1">
      <alignment horizontal="center" vertical="top" wrapText="1"/>
    </xf>
    <xf numFmtId="0" fontId="20" fillId="3" borderId="8" xfId="0" applyFont="1" applyFill="1" applyBorder="1" applyAlignment="1">
      <alignment horizontal="center" vertical="center" wrapText="1"/>
    </xf>
    <xf numFmtId="0" fontId="20" fillId="3" borderId="21" xfId="0" applyFont="1" applyFill="1" applyBorder="1" applyAlignment="1">
      <alignment horizontal="center" vertical="center" wrapText="1"/>
    </xf>
    <xf numFmtId="0" fontId="20" fillId="3" borderId="7" xfId="0" applyFont="1" applyFill="1" applyBorder="1" applyAlignment="1">
      <alignment horizontal="center" vertical="center" wrapText="1"/>
    </xf>
    <xf numFmtId="0" fontId="20" fillId="3" borderId="9" xfId="0" applyFont="1" applyFill="1" applyBorder="1" applyAlignment="1">
      <alignment horizontal="center" vertical="center" wrapText="1"/>
    </xf>
    <xf numFmtId="0" fontId="20" fillId="3" borderId="5" xfId="0" applyFont="1" applyFill="1" applyBorder="1" applyAlignment="1">
      <alignment horizontal="center" vertical="center" wrapText="1"/>
    </xf>
    <xf numFmtId="0" fontId="20" fillId="3" borderId="10" xfId="0" applyFont="1" applyFill="1" applyBorder="1" applyAlignment="1">
      <alignment horizontal="center" vertical="center" wrapText="1"/>
    </xf>
    <xf numFmtId="0" fontId="20" fillId="3" borderId="1" xfId="0" applyFont="1" applyFill="1" applyBorder="1" applyAlignment="1">
      <alignment horizontal="center" vertical="center" wrapText="1"/>
    </xf>
    <xf numFmtId="0" fontId="35" fillId="0" borderId="13" xfId="0" applyFont="1" applyBorder="1" applyAlignment="1">
      <alignment horizontal="center" vertical="center" wrapText="1"/>
    </xf>
    <xf numFmtId="0" fontId="35" fillId="0" borderId="12" xfId="0" applyFont="1" applyBorder="1" applyAlignment="1">
      <alignment horizontal="center" vertical="center" wrapText="1"/>
    </xf>
    <xf numFmtId="0" fontId="35" fillId="0" borderId="11" xfId="0" applyFont="1" applyBorder="1" applyAlignment="1">
      <alignment horizontal="center" vertical="center" wrapText="1"/>
    </xf>
    <xf numFmtId="0" fontId="19" fillId="3" borderId="0" xfId="0" applyFont="1" applyFill="1" applyAlignment="1">
      <alignment horizontal="center" vertical="center" wrapText="1"/>
    </xf>
    <xf numFmtId="0" fontId="18" fillId="0" borderId="0" xfId="0" applyFont="1" applyAlignment="1">
      <alignment horizontal="right" vertical="center" wrapText="1"/>
    </xf>
    <xf numFmtId="0" fontId="20" fillId="0" borderId="9" xfId="0" applyFont="1" applyBorder="1" applyAlignment="1">
      <alignment horizontal="center" vertical="center" wrapText="1"/>
    </xf>
    <xf numFmtId="0" fontId="20" fillId="0" borderId="5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 wrapText="1"/>
    </xf>
    <xf numFmtId="0" fontId="20" fillId="0" borderId="8" xfId="0" applyFont="1" applyBorder="1" applyAlignment="1">
      <alignment horizontal="center" vertical="center"/>
    </xf>
    <xf numFmtId="0" fontId="20" fillId="0" borderId="7" xfId="0" applyFont="1" applyBorder="1" applyAlignment="1">
      <alignment horizontal="center" vertical="center"/>
    </xf>
  </cellXfs>
  <cellStyles count="19">
    <cellStyle name="Normal" xfId="2" xr:uid="{00000000-0005-0000-0000-000000000000}"/>
    <cellStyle name="Гиперссылка" xfId="5" builtinId="8"/>
    <cellStyle name="Гиперссылка 2" xfId="10" xr:uid="{00000000-0005-0000-0000-000002000000}"/>
    <cellStyle name="Обычный" xfId="0" builtinId="0"/>
    <cellStyle name="Обычный 2" xfId="1" xr:uid="{00000000-0005-0000-0000-000004000000}"/>
    <cellStyle name="Обычный 2 2" xfId="4" xr:uid="{00000000-0005-0000-0000-000005000000}"/>
    <cellStyle name="Обычный 2 3" xfId="11" xr:uid="{00000000-0005-0000-0000-000006000000}"/>
    <cellStyle name="Обычный 2 4" xfId="17" xr:uid="{00000000-0005-0000-0000-000007000000}"/>
    <cellStyle name="Обычный 3" xfId="3" xr:uid="{00000000-0005-0000-0000-000008000000}"/>
    <cellStyle name="Обычный 3 2" xfId="12" xr:uid="{00000000-0005-0000-0000-000009000000}"/>
    <cellStyle name="Обычный 3 3" xfId="18" xr:uid="{00000000-0005-0000-0000-00000A000000}"/>
    <cellStyle name="Обычный 4" xfId="13" xr:uid="{00000000-0005-0000-0000-00000B000000}"/>
    <cellStyle name="Обычный 5" xfId="7" xr:uid="{00000000-0005-0000-0000-00000C000000}"/>
    <cellStyle name="Обычный 6" xfId="14" xr:uid="{00000000-0005-0000-0000-00000D000000}"/>
    <cellStyle name="Обычный 7" xfId="9" xr:uid="{00000000-0005-0000-0000-00000E000000}"/>
    <cellStyle name="Обычный_Лист1" xfId="8" xr:uid="{00000000-0005-0000-0000-00000F000000}"/>
    <cellStyle name="Обычный_Лист1_1" xfId="6" xr:uid="{00000000-0005-0000-0000-000010000000}"/>
    <cellStyle name="Стиль 1" xfId="15" xr:uid="{00000000-0005-0000-0000-000011000000}"/>
    <cellStyle name="Финансовый 2" xfId="16" xr:uid="{00000000-0005-0000-0000-00001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consultant.ru/document/cons_doc_LAW_460025/" TargetMode="External"/><Relationship Id="rId2" Type="http://schemas.openxmlformats.org/officeDocument/2006/relationships/hyperlink" Target="https://www.consultant.ru/document/cons_doc_LAW_460025/dce70e6a9dcd7ffcce2ca3ad4c08d13e13fefa8b/" TargetMode="External"/><Relationship Id="rId1" Type="http://schemas.openxmlformats.org/officeDocument/2006/relationships/hyperlink" Target="https://www.consultant.ru/document/cons_doc_LAW_460025/dce70e6a9dcd7ffcce2ca3ad4c08d13e13fefa8b/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consultantplus://offline/ref=C6EF3AE28B6C46D1117CBBA251A07B11C6C7C5768D67668B05322DA1BBA42282C9440EEF08E6CC43400F35U6VFM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hyperlink" Target="consultantplus://offline/ref=C6EF3AE28B6C46D1117CBBA251A07B11C6C7C5768D67668B05322DA1BBA42282C9440EEF08E6CC43400F35U6VFM" TargetMode="External"/><Relationship Id="rId1" Type="http://schemas.openxmlformats.org/officeDocument/2006/relationships/hyperlink" Target="consultantplus://offline/ref=C6EF3AE28B6C46D1117CBBA251A07B11C6C7C5768D67668B05322DA1BBA42282C9440EEF08E6CC43400635U6VBM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37"/>
  <sheetViews>
    <sheetView workbookViewId="0">
      <selection activeCell="K8" sqref="K8"/>
    </sheetView>
  </sheetViews>
  <sheetFormatPr defaultRowHeight="15" x14ac:dyDescent="0.25"/>
  <cols>
    <col min="1" max="1" width="25" customWidth="1"/>
    <col min="2" max="2" width="27.5703125" customWidth="1"/>
    <col min="3" max="3" width="15" customWidth="1"/>
    <col min="4" max="4" width="16.42578125" customWidth="1"/>
    <col min="5" max="5" width="17.7109375" customWidth="1"/>
  </cols>
  <sheetData>
    <row r="1" spans="1:5" x14ac:dyDescent="0.25">
      <c r="C1" s="307" t="s">
        <v>1095</v>
      </c>
      <c r="D1" s="307"/>
      <c r="E1" s="307"/>
    </row>
    <row r="2" spans="1:5" x14ac:dyDescent="0.25">
      <c r="C2" s="307"/>
      <c r="D2" s="307"/>
      <c r="E2" s="307"/>
    </row>
    <row r="3" spans="1:5" ht="19.5" customHeight="1" x14ac:dyDescent="0.25">
      <c r="C3" s="307"/>
      <c r="D3" s="307"/>
      <c r="E3" s="307"/>
    </row>
    <row r="4" spans="1:5" x14ac:dyDescent="0.25">
      <c r="C4" s="307"/>
      <c r="D4" s="307"/>
      <c r="E4" s="307"/>
    </row>
    <row r="5" spans="1:5" ht="75" customHeight="1" x14ac:dyDescent="0.25">
      <c r="C5" s="307"/>
      <c r="D5" s="307"/>
      <c r="E5" s="307"/>
    </row>
    <row r="6" spans="1:5" ht="57.75" customHeight="1" x14ac:dyDescent="0.25">
      <c r="A6" s="310" t="s">
        <v>349</v>
      </c>
      <c r="B6" s="310"/>
      <c r="C6" s="310"/>
      <c r="D6" s="310"/>
      <c r="E6" s="310"/>
    </row>
    <row r="7" spans="1:5" x14ac:dyDescent="0.25">
      <c r="A7" s="68"/>
      <c r="B7" s="68"/>
      <c r="C7" s="68"/>
      <c r="D7" s="68"/>
      <c r="E7" s="68" t="s">
        <v>887</v>
      </c>
    </row>
    <row r="8" spans="1:5" ht="32.25" customHeight="1" x14ac:dyDescent="0.25">
      <c r="A8" s="309" t="s">
        <v>307</v>
      </c>
      <c r="B8" s="309" t="s">
        <v>308</v>
      </c>
      <c r="C8" s="309" t="s">
        <v>309</v>
      </c>
      <c r="D8" s="309"/>
      <c r="E8" s="309"/>
    </row>
    <row r="9" spans="1:5" ht="41.25" customHeight="1" x14ac:dyDescent="0.25">
      <c r="A9" s="309"/>
      <c r="B9" s="309"/>
      <c r="C9" s="241" t="s">
        <v>310</v>
      </c>
      <c r="D9" s="241" t="s">
        <v>311</v>
      </c>
      <c r="E9" s="241" t="s">
        <v>312</v>
      </c>
    </row>
    <row r="10" spans="1:5" ht="36" x14ac:dyDescent="0.25">
      <c r="A10" s="242" t="s">
        <v>313</v>
      </c>
      <c r="B10" s="242" t="s">
        <v>314</v>
      </c>
      <c r="C10" s="245">
        <f>C11+C19</f>
        <v>65140344.340000033</v>
      </c>
      <c r="D10" s="245">
        <f t="shared" ref="D10:E10" si="0">D11+D19</f>
        <v>0</v>
      </c>
      <c r="E10" s="245">
        <f t="shared" si="0"/>
        <v>0</v>
      </c>
    </row>
    <row r="11" spans="1:5" ht="36" x14ac:dyDescent="0.25">
      <c r="A11" s="242" t="s">
        <v>315</v>
      </c>
      <c r="B11" s="242" t="s">
        <v>316</v>
      </c>
      <c r="C11" s="245">
        <f>C12</f>
        <v>0</v>
      </c>
      <c r="D11" s="245">
        <f t="shared" ref="D11:E11" si="1">D12</f>
        <v>0</v>
      </c>
      <c r="E11" s="245">
        <f t="shared" si="1"/>
        <v>0</v>
      </c>
    </row>
    <row r="12" spans="1:5" ht="36" x14ac:dyDescent="0.25">
      <c r="A12" s="242" t="s">
        <v>317</v>
      </c>
      <c r="B12" s="242" t="s">
        <v>318</v>
      </c>
      <c r="C12" s="243">
        <f>C13+C16</f>
        <v>0</v>
      </c>
      <c r="D12" s="243">
        <f t="shared" ref="D12:E12" si="2">D13+D16</f>
        <v>0</v>
      </c>
      <c r="E12" s="243">
        <f t="shared" si="2"/>
        <v>0</v>
      </c>
    </row>
    <row r="13" spans="1:5" ht="36" x14ac:dyDescent="0.25">
      <c r="A13" s="242" t="s">
        <v>319</v>
      </c>
      <c r="B13" s="242" t="s">
        <v>320</v>
      </c>
      <c r="C13" s="247">
        <f>C14</f>
        <v>1000000</v>
      </c>
      <c r="D13" s="247">
        <f t="shared" ref="D13:E13" si="3">D14</f>
        <v>1000000</v>
      </c>
      <c r="E13" s="247">
        <f t="shared" si="3"/>
        <v>1000000</v>
      </c>
    </row>
    <row r="14" spans="1:5" ht="60" x14ac:dyDescent="0.25">
      <c r="A14" s="242" t="s">
        <v>321</v>
      </c>
      <c r="B14" s="242" t="s">
        <v>322</v>
      </c>
      <c r="C14" s="247">
        <f>C15</f>
        <v>1000000</v>
      </c>
      <c r="D14" s="247">
        <f t="shared" ref="D14:E14" si="4">D15</f>
        <v>1000000</v>
      </c>
      <c r="E14" s="247">
        <f t="shared" si="4"/>
        <v>1000000</v>
      </c>
    </row>
    <row r="15" spans="1:5" ht="72" x14ac:dyDescent="0.25">
      <c r="A15" s="242" t="s">
        <v>323</v>
      </c>
      <c r="B15" s="242" t="s">
        <v>324</v>
      </c>
      <c r="C15" s="247">
        <v>1000000</v>
      </c>
      <c r="D15" s="247">
        <v>1000000</v>
      </c>
      <c r="E15" s="247">
        <v>1000000</v>
      </c>
    </row>
    <row r="16" spans="1:5" ht="36" x14ac:dyDescent="0.25">
      <c r="A16" s="242" t="s">
        <v>325</v>
      </c>
      <c r="B16" s="242" t="s">
        <v>326</v>
      </c>
      <c r="C16" s="247">
        <f>C17</f>
        <v>-1000000</v>
      </c>
      <c r="D16" s="247">
        <f t="shared" ref="D16:E16" si="5">D17</f>
        <v>-1000000</v>
      </c>
      <c r="E16" s="247">
        <f t="shared" si="5"/>
        <v>-1000000</v>
      </c>
    </row>
    <row r="17" spans="1:5" ht="60" x14ac:dyDescent="0.25">
      <c r="A17" s="242" t="s">
        <v>327</v>
      </c>
      <c r="B17" s="242" t="s">
        <v>328</v>
      </c>
      <c r="C17" s="247">
        <f>C18</f>
        <v>-1000000</v>
      </c>
      <c r="D17" s="247">
        <f t="shared" ref="D17:E17" si="6">D18</f>
        <v>-1000000</v>
      </c>
      <c r="E17" s="247">
        <f t="shared" si="6"/>
        <v>-1000000</v>
      </c>
    </row>
    <row r="18" spans="1:5" ht="72" x14ac:dyDescent="0.25">
      <c r="A18" s="242" t="s">
        <v>329</v>
      </c>
      <c r="B18" s="242" t="s">
        <v>330</v>
      </c>
      <c r="C18" s="247">
        <v>-1000000</v>
      </c>
      <c r="D18" s="247">
        <v>-1000000</v>
      </c>
      <c r="E18" s="247">
        <v>-1000000</v>
      </c>
    </row>
    <row r="19" spans="1:5" ht="24" x14ac:dyDescent="0.25">
      <c r="A19" s="242" t="s">
        <v>331</v>
      </c>
      <c r="B19" s="242" t="s">
        <v>332</v>
      </c>
      <c r="C19" s="246">
        <f>C20+C29</f>
        <v>65140344.340000033</v>
      </c>
      <c r="D19" s="244">
        <v>0</v>
      </c>
      <c r="E19" s="244">
        <v>0</v>
      </c>
    </row>
    <row r="20" spans="1:5" x14ac:dyDescent="0.25">
      <c r="A20" s="311" t="s">
        <v>333</v>
      </c>
      <c r="B20" s="306" t="s">
        <v>334</v>
      </c>
      <c r="C20" s="308">
        <f>C23</f>
        <v>-679187219</v>
      </c>
      <c r="D20" s="308">
        <f t="shared" ref="D20:E20" si="7">D23</f>
        <v>-652679289</v>
      </c>
      <c r="E20" s="308">
        <f t="shared" si="7"/>
        <v>-729892869</v>
      </c>
    </row>
    <row r="21" spans="1:5" x14ac:dyDescent="0.25">
      <c r="A21" s="311"/>
      <c r="B21" s="306"/>
      <c r="C21" s="308"/>
      <c r="D21" s="308"/>
      <c r="E21" s="308"/>
    </row>
    <row r="22" spans="1:5" x14ac:dyDescent="0.25">
      <c r="A22" s="311"/>
      <c r="B22" s="306"/>
      <c r="C22" s="308"/>
      <c r="D22" s="308"/>
      <c r="E22" s="308"/>
    </row>
    <row r="23" spans="1:5" x14ac:dyDescent="0.25">
      <c r="A23" s="306" t="s">
        <v>335</v>
      </c>
      <c r="B23" s="306" t="s">
        <v>336</v>
      </c>
      <c r="C23" s="305">
        <f>C25</f>
        <v>-679187219</v>
      </c>
      <c r="D23" s="305">
        <f t="shared" ref="D23:E23" si="8">D25</f>
        <v>-652679289</v>
      </c>
      <c r="E23" s="305">
        <f t="shared" si="8"/>
        <v>-729892869</v>
      </c>
    </row>
    <row r="24" spans="1:5" x14ac:dyDescent="0.25">
      <c r="A24" s="306"/>
      <c r="B24" s="306"/>
      <c r="C24" s="305"/>
      <c r="D24" s="305"/>
      <c r="E24" s="305"/>
    </row>
    <row r="25" spans="1:5" x14ac:dyDescent="0.25">
      <c r="A25" s="306" t="s">
        <v>337</v>
      </c>
      <c r="B25" s="306" t="s">
        <v>338</v>
      </c>
      <c r="C25" s="305">
        <f>C27</f>
        <v>-679187219</v>
      </c>
      <c r="D25" s="305">
        <f t="shared" ref="D25:E25" si="9">D27</f>
        <v>-652679289</v>
      </c>
      <c r="E25" s="305">
        <f t="shared" si="9"/>
        <v>-729892869</v>
      </c>
    </row>
    <row r="26" spans="1:5" x14ac:dyDescent="0.25">
      <c r="A26" s="306"/>
      <c r="B26" s="306"/>
      <c r="C26" s="305"/>
      <c r="D26" s="305"/>
      <c r="E26" s="305"/>
    </row>
    <row r="27" spans="1:5" ht="35.25" customHeight="1" x14ac:dyDescent="0.25">
      <c r="A27" s="306" t="s">
        <v>339</v>
      </c>
      <c r="B27" s="306" t="s">
        <v>340</v>
      </c>
      <c r="C27" s="305">
        <v>-679187219</v>
      </c>
      <c r="D27" s="305">
        <v>-652679289</v>
      </c>
      <c r="E27" s="305">
        <v>-729892869</v>
      </c>
    </row>
    <row r="28" spans="1:5" x14ac:dyDescent="0.25">
      <c r="A28" s="306"/>
      <c r="B28" s="306"/>
      <c r="C28" s="305"/>
      <c r="D28" s="305"/>
      <c r="E28" s="305"/>
    </row>
    <row r="29" spans="1:5" x14ac:dyDescent="0.25">
      <c r="A29" s="306" t="s">
        <v>341</v>
      </c>
      <c r="B29" s="306" t="s">
        <v>342</v>
      </c>
      <c r="C29" s="304">
        <f>C32</f>
        <v>744327563.34000003</v>
      </c>
      <c r="D29" s="304">
        <f t="shared" ref="D29:E29" si="10">D32</f>
        <v>652679289</v>
      </c>
      <c r="E29" s="304">
        <f t="shared" si="10"/>
        <v>729892869</v>
      </c>
    </row>
    <row r="30" spans="1:5" x14ac:dyDescent="0.25">
      <c r="A30" s="306"/>
      <c r="B30" s="306"/>
      <c r="C30" s="304"/>
      <c r="D30" s="304"/>
      <c r="E30" s="304"/>
    </row>
    <row r="31" spans="1:5" x14ac:dyDescent="0.25">
      <c r="A31" s="306"/>
      <c r="B31" s="306"/>
      <c r="C31" s="304"/>
      <c r="D31" s="304"/>
      <c r="E31" s="304"/>
    </row>
    <row r="32" spans="1:5" ht="20.25" customHeight="1" x14ac:dyDescent="0.25">
      <c r="A32" s="306" t="s">
        <v>343</v>
      </c>
      <c r="B32" s="306" t="s">
        <v>344</v>
      </c>
      <c r="C32" s="305">
        <f>C34</f>
        <v>744327563.34000003</v>
      </c>
      <c r="D32" s="305">
        <f t="shared" ref="D32:E32" si="11">D34</f>
        <v>652679289</v>
      </c>
      <c r="E32" s="305">
        <f t="shared" si="11"/>
        <v>729892869</v>
      </c>
    </row>
    <row r="33" spans="1:5" x14ac:dyDescent="0.25">
      <c r="A33" s="306"/>
      <c r="B33" s="306"/>
      <c r="C33" s="305"/>
      <c r="D33" s="305"/>
      <c r="E33" s="305"/>
    </row>
    <row r="34" spans="1:5" ht="20.25" customHeight="1" x14ac:dyDescent="0.25">
      <c r="A34" s="306" t="s">
        <v>345</v>
      </c>
      <c r="B34" s="306" t="s">
        <v>346</v>
      </c>
      <c r="C34" s="305">
        <f>C36</f>
        <v>744327563.34000003</v>
      </c>
      <c r="D34" s="305">
        <f t="shared" ref="D34:E34" si="12">D36</f>
        <v>652679289</v>
      </c>
      <c r="E34" s="305">
        <f t="shared" si="12"/>
        <v>729892869</v>
      </c>
    </row>
    <row r="35" spans="1:5" x14ac:dyDescent="0.25">
      <c r="A35" s="306"/>
      <c r="B35" s="306"/>
      <c r="C35" s="305"/>
      <c r="D35" s="305"/>
      <c r="E35" s="305"/>
    </row>
    <row r="36" spans="1:5" ht="44.25" customHeight="1" x14ac:dyDescent="0.25">
      <c r="A36" s="306" t="s">
        <v>347</v>
      </c>
      <c r="B36" s="306" t="s">
        <v>348</v>
      </c>
      <c r="C36" s="305">
        <v>744327563.34000003</v>
      </c>
      <c r="D36" s="305">
        <v>652679289</v>
      </c>
      <c r="E36" s="305">
        <v>729892869</v>
      </c>
    </row>
    <row r="37" spans="1:5" x14ac:dyDescent="0.25">
      <c r="A37" s="306"/>
      <c r="B37" s="306"/>
      <c r="C37" s="305"/>
      <c r="D37" s="305"/>
      <c r="E37" s="305"/>
    </row>
  </sheetData>
  <mergeCells count="45">
    <mergeCell ref="A36:A37"/>
    <mergeCell ref="B36:B37"/>
    <mergeCell ref="C29:C31"/>
    <mergeCell ref="C32:C33"/>
    <mergeCell ref="C34:C35"/>
    <mergeCell ref="C36:C37"/>
    <mergeCell ref="A29:A31"/>
    <mergeCell ref="B29:B31"/>
    <mergeCell ref="A32:A33"/>
    <mergeCell ref="B32:B33"/>
    <mergeCell ref="A34:A35"/>
    <mergeCell ref="B34:B35"/>
    <mergeCell ref="D36:D37"/>
    <mergeCell ref="E36:E37"/>
    <mergeCell ref="D34:D35"/>
    <mergeCell ref="E34:E35"/>
    <mergeCell ref="D32:D33"/>
    <mergeCell ref="E32:E33"/>
    <mergeCell ref="C1:E5"/>
    <mergeCell ref="C23:C24"/>
    <mergeCell ref="D23:D24"/>
    <mergeCell ref="E23:E24"/>
    <mergeCell ref="C20:C22"/>
    <mergeCell ref="C8:E8"/>
    <mergeCell ref="A6:E6"/>
    <mergeCell ref="D20:D22"/>
    <mergeCell ref="E20:E22"/>
    <mergeCell ref="A8:A9"/>
    <mergeCell ref="B8:B9"/>
    <mergeCell ref="B20:B22"/>
    <mergeCell ref="A23:A24"/>
    <mergeCell ref="B23:B24"/>
    <mergeCell ref="A20:A22"/>
    <mergeCell ref="E29:E31"/>
    <mergeCell ref="C27:C28"/>
    <mergeCell ref="D27:D28"/>
    <mergeCell ref="E27:E28"/>
    <mergeCell ref="A25:A26"/>
    <mergeCell ref="B25:B26"/>
    <mergeCell ref="D29:D31"/>
    <mergeCell ref="C25:C26"/>
    <mergeCell ref="A27:A28"/>
    <mergeCell ref="B27:B28"/>
    <mergeCell ref="D25:D26"/>
    <mergeCell ref="E25:E26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74"/>
  <sheetViews>
    <sheetView zoomScale="95" zoomScaleNormal="95" workbookViewId="0">
      <selection activeCell="D7" sqref="D7"/>
    </sheetView>
  </sheetViews>
  <sheetFormatPr defaultRowHeight="15" x14ac:dyDescent="0.25"/>
  <cols>
    <col min="1" max="1" width="54.85546875" customWidth="1"/>
    <col min="2" max="2" width="20.140625" customWidth="1"/>
    <col min="3" max="3" width="13.140625" customWidth="1"/>
    <col min="4" max="4" width="14.5703125" customWidth="1"/>
    <col min="5" max="5" width="15.28515625" customWidth="1"/>
    <col min="6" max="6" width="17" customWidth="1"/>
    <col min="7" max="7" width="10.28515625" customWidth="1"/>
  </cols>
  <sheetData>
    <row r="1" spans="1:6" x14ac:dyDescent="0.25">
      <c r="B1" s="1"/>
      <c r="C1" s="1"/>
      <c r="D1" s="313" t="s">
        <v>1096</v>
      </c>
      <c r="E1" s="313"/>
    </row>
    <row r="2" spans="1:6" x14ac:dyDescent="0.25">
      <c r="B2" s="1"/>
      <c r="C2" s="1"/>
      <c r="D2" s="313"/>
      <c r="E2" s="313"/>
    </row>
    <row r="3" spans="1:6" x14ac:dyDescent="0.25">
      <c r="B3" s="1"/>
      <c r="C3" s="1"/>
      <c r="D3" s="313"/>
      <c r="E3" s="313"/>
    </row>
    <row r="4" spans="1:6" x14ac:dyDescent="0.25">
      <c r="B4" s="1"/>
      <c r="C4" s="1"/>
      <c r="D4" s="313"/>
      <c r="E4" s="313"/>
      <c r="F4" s="1"/>
    </row>
    <row r="5" spans="1:6" x14ac:dyDescent="0.25">
      <c r="B5" s="1"/>
      <c r="C5" s="1"/>
      <c r="D5" s="313"/>
      <c r="E5" s="313"/>
    </row>
    <row r="6" spans="1:6" ht="112.5" customHeight="1" x14ac:dyDescent="0.25">
      <c r="B6" s="1"/>
      <c r="C6" s="1"/>
      <c r="D6" s="313"/>
      <c r="E6" s="313"/>
    </row>
    <row r="7" spans="1:6" ht="36" customHeight="1" x14ac:dyDescent="0.25">
      <c r="B7" s="1"/>
      <c r="C7" s="1"/>
      <c r="D7" s="1"/>
      <c r="E7" s="1"/>
    </row>
    <row r="8" spans="1:6" ht="18.75" x14ac:dyDescent="0.25">
      <c r="A8" s="312" t="s">
        <v>143</v>
      </c>
      <c r="B8" s="312"/>
      <c r="C8" s="312"/>
      <c r="D8" s="312"/>
      <c r="E8" s="312"/>
    </row>
    <row r="9" spans="1:6" ht="18.75" x14ac:dyDescent="0.25">
      <c r="A9" s="312" t="s">
        <v>306</v>
      </c>
      <c r="B9" s="312"/>
      <c r="C9" s="312"/>
      <c r="D9" s="312"/>
      <c r="E9" s="312"/>
    </row>
    <row r="10" spans="1:6" ht="18.75" x14ac:dyDescent="0.25">
      <c r="A10" s="6"/>
      <c r="B10" s="6"/>
    </row>
    <row r="11" spans="1:6" x14ac:dyDescent="0.25">
      <c r="E11" t="s">
        <v>85</v>
      </c>
    </row>
    <row r="12" spans="1:6" ht="48.75" x14ac:dyDescent="0.25">
      <c r="A12" s="7" t="s">
        <v>0</v>
      </c>
      <c r="B12" s="35" t="s">
        <v>1</v>
      </c>
      <c r="C12" s="8" t="s">
        <v>236</v>
      </c>
      <c r="D12" s="8" t="s">
        <v>286</v>
      </c>
      <c r="E12" s="8" t="s">
        <v>287</v>
      </c>
    </row>
    <row r="13" spans="1:6" x14ac:dyDescent="0.25">
      <c r="A13" s="9" t="s">
        <v>235</v>
      </c>
      <c r="B13" s="36" t="s">
        <v>2</v>
      </c>
      <c r="C13" s="10">
        <f>C14+C117</f>
        <v>675820250.23000002</v>
      </c>
      <c r="D13" s="10">
        <f>D14+D117</f>
        <v>651679289</v>
      </c>
      <c r="E13" s="10">
        <f>E14+E117</f>
        <v>728892869</v>
      </c>
    </row>
    <row r="14" spans="1:6" x14ac:dyDescent="0.25">
      <c r="A14" s="9" t="s">
        <v>3</v>
      </c>
      <c r="B14" s="36" t="s">
        <v>4</v>
      </c>
      <c r="C14" s="10">
        <f>C15+C23+C33+C46+C49+C58+C63+C70+C79+C114</f>
        <v>230981595</v>
      </c>
      <c r="D14" s="10">
        <f>D15+D23+D33+D46+D49+D58+D63+D70+D79+D114</f>
        <v>212043172</v>
      </c>
      <c r="E14" s="10">
        <f>E15+E23+E33+E46+E49+E58+E63+E70+E79+E114</f>
        <v>222197323</v>
      </c>
    </row>
    <row r="15" spans="1:6" x14ac:dyDescent="0.25">
      <c r="A15" s="9" t="s">
        <v>5</v>
      </c>
      <c r="B15" s="36" t="s">
        <v>6</v>
      </c>
      <c r="C15" s="10">
        <f>C16</f>
        <v>172787276</v>
      </c>
      <c r="D15" s="10">
        <f>D16</f>
        <v>154020446</v>
      </c>
      <c r="E15" s="10">
        <f>E16</f>
        <v>164158843</v>
      </c>
    </row>
    <row r="16" spans="1:6" x14ac:dyDescent="0.25">
      <c r="A16" s="47" t="s">
        <v>7</v>
      </c>
      <c r="B16" s="37" t="s">
        <v>8</v>
      </c>
      <c r="C16" s="11">
        <f>SUM(C17:C22)</f>
        <v>172787276</v>
      </c>
      <c r="D16" s="11">
        <f>SUM(D17:D22)</f>
        <v>154020446</v>
      </c>
      <c r="E16" s="11">
        <f>SUM(E17:E22)</f>
        <v>164158843</v>
      </c>
    </row>
    <row r="17" spans="1:5" ht="72.75" customHeight="1" x14ac:dyDescent="0.25">
      <c r="A17" s="8" t="s">
        <v>298</v>
      </c>
      <c r="B17" s="37" t="s">
        <v>9</v>
      </c>
      <c r="C17" s="11">
        <v>156108939</v>
      </c>
      <c r="D17" s="61">
        <v>139401081</v>
      </c>
      <c r="E17" s="11">
        <v>148763657</v>
      </c>
    </row>
    <row r="18" spans="1:5" ht="88.5" customHeight="1" x14ac:dyDescent="0.25">
      <c r="A18" s="48" t="s">
        <v>81</v>
      </c>
      <c r="B18" s="38" t="s">
        <v>82</v>
      </c>
      <c r="C18" s="11">
        <v>1113548</v>
      </c>
      <c r="D18" s="60">
        <v>993606</v>
      </c>
      <c r="E18" s="11">
        <v>1059600</v>
      </c>
    </row>
    <row r="19" spans="1:5" ht="39" customHeight="1" x14ac:dyDescent="0.25">
      <c r="A19" s="48" t="s">
        <v>86</v>
      </c>
      <c r="B19" s="38" t="s">
        <v>87</v>
      </c>
      <c r="C19" s="61">
        <v>1621993</v>
      </c>
      <c r="D19" s="59">
        <v>1376192</v>
      </c>
      <c r="E19" s="11">
        <v>1399136</v>
      </c>
    </row>
    <row r="20" spans="1:5" ht="87.75" customHeight="1" x14ac:dyDescent="0.25">
      <c r="A20" s="66" t="s">
        <v>299</v>
      </c>
      <c r="B20" s="38" t="s">
        <v>180</v>
      </c>
      <c r="C20" s="61">
        <v>2087564</v>
      </c>
      <c r="D20" s="59">
        <v>1866919</v>
      </c>
      <c r="E20" s="11">
        <v>1997040</v>
      </c>
    </row>
    <row r="21" spans="1:5" ht="64.5" customHeight="1" x14ac:dyDescent="0.25">
      <c r="A21" s="48" t="s">
        <v>295</v>
      </c>
      <c r="B21" s="38" t="s">
        <v>288</v>
      </c>
      <c r="C21" s="61">
        <v>900402</v>
      </c>
      <c r="D21" s="60">
        <v>789251</v>
      </c>
      <c r="E21" s="11">
        <v>831461</v>
      </c>
    </row>
    <row r="22" spans="1:5" ht="64.5" customHeight="1" x14ac:dyDescent="0.25">
      <c r="A22" s="48" t="s">
        <v>296</v>
      </c>
      <c r="B22" s="38" t="s">
        <v>289</v>
      </c>
      <c r="C22" s="61">
        <v>10954830</v>
      </c>
      <c r="D22" s="59">
        <v>9593397</v>
      </c>
      <c r="E22" s="11">
        <v>10107949</v>
      </c>
    </row>
    <row r="23" spans="1:5" ht="24.75" x14ac:dyDescent="0.25">
      <c r="A23" s="49" t="s">
        <v>10</v>
      </c>
      <c r="B23" s="36" t="s">
        <v>11</v>
      </c>
      <c r="C23" s="10">
        <f>C24</f>
        <v>9500400</v>
      </c>
      <c r="D23" s="10">
        <f>D24</f>
        <v>9806100</v>
      </c>
      <c r="E23" s="10">
        <f>E24</f>
        <v>9876200</v>
      </c>
    </row>
    <row r="24" spans="1:5" ht="31.5" customHeight="1" x14ac:dyDescent="0.25">
      <c r="A24" s="12" t="s">
        <v>12</v>
      </c>
      <c r="B24" s="37" t="s">
        <v>13</v>
      </c>
      <c r="C24" s="11">
        <f>C25+C27+C29+C31</f>
        <v>9500400</v>
      </c>
      <c r="D24" s="11">
        <f>D25+D27+D29+D31</f>
        <v>9806100</v>
      </c>
      <c r="E24" s="11">
        <f>E25+E27+E29+E31</f>
        <v>9876200</v>
      </c>
    </row>
    <row r="25" spans="1:5" ht="51" customHeight="1" x14ac:dyDescent="0.25">
      <c r="A25" s="12" t="s">
        <v>14</v>
      </c>
      <c r="B25" s="37" t="s">
        <v>15</v>
      </c>
      <c r="C25" s="11">
        <f>C26</f>
        <v>4954900</v>
      </c>
      <c r="D25" s="11">
        <f>D26</f>
        <v>5101700</v>
      </c>
      <c r="E25" s="11">
        <f>E26</f>
        <v>5144500</v>
      </c>
    </row>
    <row r="26" spans="1:5" ht="86.25" customHeight="1" x14ac:dyDescent="0.25">
      <c r="A26" s="22" t="s">
        <v>121</v>
      </c>
      <c r="B26" s="33" t="s">
        <v>122</v>
      </c>
      <c r="C26" s="11">
        <v>4954900</v>
      </c>
      <c r="D26" s="11">
        <v>5101700</v>
      </c>
      <c r="E26" s="11">
        <v>5144500</v>
      </c>
    </row>
    <row r="27" spans="1:5" ht="72" x14ac:dyDescent="0.25">
      <c r="A27" s="12" t="s">
        <v>16</v>
      </c>
      <c r="B27" s="37" t="s">
        <v>17</v>
      </c>
      <c r="C27" s="11">
        <f>C28</f>
        <v>23600</v>
      </c>
      <c r="D27" s="11">
        <f>D28</f>
        <v>26800</v>
      </c>
      <c r="E27" s="11">
        <f>E28</f>
        <v>27300</v>
      </c>
    </row>
    <row r="28" spans="1:5" ht="96" x14ac:dyDescent="0.25">
      <c r="A28" s="22" t="s">
        <v>123</v>
      </c>
      <c r="B28" s="33" t="s">
        <v>124</v>
      </c>
      <c r="C28" s="11">
        <v>23600</v>
      </c>
      <c r="D28" s="11">
        <v>26800</v>
      </c>
      <c r="E28" s="11">
        <v>27300</v>
      </c>
    </row>
    <row r="29" spans="1:5" ht="48.75" customHeight="1" x14ac:dyDescent="0.25">
      <c r="A29" s="12" t="s">
        <v>18</v>
      </c>
      <c r="B29" s="37" t="s">
        <v>19</v>
      </c>
      <c r="C29" s="11">
        <f>C30</f>
        <v>5137600</v>
      </c>
      <c r="D29" s="11">
        <f>D30</f>
        <v>5311800</v>
      </c>
      <c r="E29" s="11">
        <f>E30</f>
        <v>5358000</v>
      </c>
    </row>
    <row r="30" spans="1:5" ht="86.25" customHeight="1" x14ac:dyDescent="0.25">
      <c r="A30" s="22" t="s">
        <v>238</v>
      </c>
      <c r="B30" s="33" t="s">
        <v>125</v>
      </c>
      <c r="C30" s="11">
        <v>5137600</v>
      </c>
      <c r="D30" s="11">
        <v>5311800</v>
      </c>
      <c r="E30" s="11">
        <v>5358000</v>
      </c>
    </row>
    <row r="31" spans="1:5" ht="60" x14ac:dyDescent="0.25">
      <c r="A31" s="21" t="s">
        <v>20</v>
      </c>
      <c r="B31" s="37" t="s">
        <v>21</v>
      </c>
      <c r="C31" s="11">
        <f>C32</f>
        <v>-615700</v>
      </c>
      <c r="D31" s="11">
        <f>D32</f>
        <v>-634200</v>
      </c>
      <c r="E31" s="11">
        <f>E32</f>
        <v>-653600</v>
      </c>
    </row>
    <row r="32" spans="1:5" ht="96" x14ac:dyDescent="0.25">
      <c r="A32" s="22" t="s">
        <v>239</v>
      </c>
      <c r="B32" s="33" t="s">
        <v>126</v>
      </c>
      <c r="C32" s="11">
        <v>-615700</v>
      </c>
      <c r="D32" s="11">
        <v>-634200</v>
      </c>
      <c r="E32" s="11">
        <v>-653600</v>
      </c>
    </row>
    <row r="33" spans="1:5" ht="24" x14ac:dyDescent="0.25">
      <c r="A33" s="50" t="s">
        <v>22</v>
      </c>
      <c r="B33" s="39" t="s">
        <v>23</v>
      </c>
      <c r="C33" s="10">
        <f>C35+C40+C42+C44</f>
        <v>8603993</v>
      </c>
      <c r="D33" s="10">
        <f>D35+D40+D42+D44</f>
        <v>8842874</v>
      </c>
      <c r="E33" s="10">
        <f>E35+E40+E42+E44</f>
        <v>9088528</v>
      </c>
    </row>
    <row r="34" spans="1:5" ht="24" x14ac:dyDescent="0.25">
      <c r="A34" s="51" t="s">
        <v>70</v>
      </c>
      <c r="B34" s="40" t="s">
        <v>268</v>
      </c>
      <c r="C34" s="11">
        <f>C35</f>
        <v>1054509</v>
      </c>
      <c r="D34" s="11">
        <f>D35</f>
        <v>1131232</v>
      </c>
      <c r="E34" s="11">
        <f>E35</f>
        <v>1211942</v>
      </c>
    </row>
    <row r="35" spans="1:5" ht="24" x14ac:dyDescent="0.25">
      <c r="A35" s="21" t="s">
        <v>70</v>
      </c>
      <c r="B35" s="40" t="s">
        <v>73</v>
      </c>
      <c r="C35" s="11">
        <f>C36+C38</f>
        <v>1054509</v>
      </c>
      <c r="D35" s="11">
        <f>D36+D38</f>
        <v>1131232</v>
      </c>
      <c r="E35" s="11">
        <f>E36+E38</f>
        <v>1211942</v>
      </c>
    </row>
    <row r="36" spans="1:5" ht="30.75" customHeight="1" x14ac:dyDescent="0.25">
      <c r="A36" s="21" t="s">
        <v>72</v>
      </c>
      <c r="B36" s="40" t="s">
        <v>71</v>
      </c>
      <c r="C36" s="11">
        <f>C37</f>
        <v>763007</v>
      </c>
      <c r="D36" s="11">
        <f>D37</f>
        <v>853405</v>
      </c>
      <c r="E36" s="11">
        <f>E37</f>
        <v>942914</v>
      </c>
    </row>
    <row r="37" spans="1:5" ht="24" x14ac:dyDescent="0.25">
      <c r="A37" s="21" t="s">
        <v>72</v>
      </c>
      <c r="B37" s="40" t="s">
        <v>74</v>
      </c>
      <c r="C37" s="11">
        <v>763007</v>
      </c>
      <c r="D37" s="11">
        <v>853405</v>
      </c>
      <c r="E37" s="11">
        <v>942914</v>
      </c>
    </row>
    <row r="38" spans="1:5" ht="36" x14ac:dyDescent="0.25">
      <c r="A38" s="21" t="s">
        <v>76</v>
      </c>
      <c r="B38" s="40" t="s">
        <v>75</v>
      </c>
      <c r="C38" s="11">
        <f>C39</f>
        <v>291502</v>
      </c>
      <c r="D38" s="11">
        <f>D39</f>
        <v>277827</v>
      </c>
      <c r="E38" s="11">
        <f>E39</f>
        <v>269028</v>
      </c>
    </row>
    <row r="39" spans="1:5" ht="48" x14ac:dyDescent="0.25">
      <c r="A39" s="12" t="s">
        <v>240</v>
      </c>
      <c r="B39" s="37" t="s">
        <v>77</v>
      </c>
      <c r="C39" s="11">
        <v>291502</v>
      </c>
      <c r="D39" s="11">
        <v>277827</v>
      </c>
      <c r="E39" s="11">
        <v>269028</v>
      </c>
    </row>
    <row r="40" spans="1:5" x14ac:dyDescent="0.25">
      <c r="A40" s="52" t="s">
        <v>24</v>
      </c>
      <c r="B40" s="37" t="s">
        <v>25</v>
      </c>
      <c r="C40" s="11">
        <f>C41</f>
        <v>0</v>
      </c>
      <c r="D40" s="11">
        <f>D41</f>
        <v>0</v>
      </c>
      <c r="E40" s="11">
        <f>E41</f>
        <v>0</v>
      </c>
    </row>
    <row r="41" spans="1:5" x14ac:dyDescent="0.25">
      <c r="A41" s="52" t="s">
        <v>24</v>
      </c>
      <c r="B41" s="37" t="s">
        <v>26</v>
      </c>
      <c r="C41" s="11">
        <v>0</v>
      </c>
      <c r="D41" s="11"/>
      <c r="E41" s="11"/>
    </row>
    <row r="42" spans="1:5" x14ac:dyDescent="0.25">
      <c r="A42" s="52" t="s">
        <v>27</v>
      </c>
      <c r="B42" s="37" t="s">
        <v>28</v>
      </c>
      <c r="C42" s="11">
        <f>C43</f>
        <v>3860889</v>
      </c>
      <c r="D42" s="11">
        <f>D43</f>
        <v>4023047</v>
      </c>
      <c r="E42" s="11">
        <f>E43</f>
        <v>4187991</v>
      </c>
    </row>
    <row r="43" spans="1:5" x14ac:dyDescent="0.25">
      <c r="A43" s="12" t="s">
        <v>27</v>
      </c>
      <c r="B43" s="37" t="s">
        <v>29</v>
      </c>
      <c r="C43" s="11">
        <v>3860889</v>
      </c>
      <c r="D43" s="11">
        <v>4023047</v>
      </c>
      <c r="E43" s="11">
        <v>4187991</v>
      </c>
    </row>
    <row r="44" spans="1:5" ht="24" x14ac:dyDescent="0.25">
      <c r="A44" s="22" t="s">
        <v>90</v>
      </c>
      <c r="B44" s="33" t="s">
        <v>91</v>
      </c>
      <c r="C44" s="11">
        <f>C45</f>
        <v>3688595</v>
      </c>
      <c r="D44" s="11">
        <f>D45</f>
        <v>3688595</v>
      </c>
      <c r="E44" s="11">
        <f>E45</f>
        <v>3688595</v>
      </c>
    </row>
    <row r="45" spans="1:5" ht="29.25" customHeight="1" x14ac:dyDescent="0.25">
      <c r="A45" s="22" t="s">
        <v>92</v>
      </c>
      <c r="B45" s="33" t="s">
        <v>93</v>
      </c>
      <c r="C45" s="11">
        <v>3688595</v>
      </c>
      <c r="D45" s="11">
        <v>3688595</v>
      </c>
      <c r="E45" s="11">
        <v>3688595</v>
      </c>
    </row>
    <row r="46" spans="1:5" ht="16.5" customHeight="1" x14ac:dyDescent="0.25">
      <c r="A46" s="53" t="s">
        <v>30</v>
      </c>
      <c r="B46" s="36" t="s">
        <v>31</v>
      </c>
      <c r="C46" s="10">
        <f t="shared" ref="C46:E47" si="0">C47</f>
        <v>2077118</v>
      </c>
      <c r="D46" s="10">
        <f t="shared" si="0"/>
        <v>2077118</v>
      </c>
      <c r="E46" s="10">
        <f t="shared" si="0"/>
        <v>2077118</v>
      </c>
    </row>
    <row r="47" spans="1:5" ht="24" x14ac:dyDescent="0.25">
      <c r="A47" s="12" t="s">
        <v>32</v>
      </c>
      <c r="B47" s="37" t="s">
        <v>33</v>
      </c>
      <c r="C47" s="11">
        <f t="shared" si="0"/>
        <v>2077118</v>
      </c>
      <c r="D47" s="11">
        <f t="shared" si="0"/>
        <v>2077118</v>
      </c>
      <c r="E47" s="11">
        <f t="shared" si="0"/>
        <v>2077118</v>
      </c>
    </row>
    <row r="48" spans="1:5" ht="36" x14ac:dyDescent="0.25">
      <c r="A48" s="12" t="s">
        <v>34</v>
      </c>
      <c r="B48" s="37" t="s">
        <v>35</v>
      </c>
      <c r="C48" s="11">
        <v>2077118</v>
      </c>
      <c r="D48" s="11">
        <v>2077118</v>
      </c>
      <c r="E48" s="11">
        <v>2077118</v>
      </c>
    </row>
    <row r="49" spans="1:5" ht="36" x14ac:dyDescent="0.25">
      <c r="A49" s="53" t="s">
        <v>36</v>
      </c>
      <c r="B49" s="36" t="s">
        <v>37</v>
      </c>
      <c r="C49" s="10">
        <f>C50+C55</f>
        <v>27534872</v>
      </c>
      <c r="D49" s="10">
        <f>D50+D55</f>
        <v>27534872</v>
      </c>
      <c r="E49" s="10">
        <f>E50+E55</f>
        <v>27534872</v>
      </c>
    </row>
    <row r="50" spans="1:5" ht="64.5" customHeight="1" x14ac:dyDescent="0.25">
      <c r="A50" s="12" t="s">
        <v>38</v>
      </c>
      <c r="B50" s="37" t="s">
        <v>39</v>
      </c>
      <c r="C50" s="11">
        <f>C51+C53</f>
        <v>27442526</v>
      </c>
      <c r="D50" s="11">
        <f>D51+D53</f>
        <v>27442526</v>
      </c>
      <c r="E50" s="11">
        <f>E51+E53</f>
        <v>27442526</v>
      </c>
    </row>
    <row r="51" spans="1:5" ht="48" x14ac:dyDescent="0.25">
      <c r="A51" s="12" t="s">
        <v>40</v>
      </c>
      <c r="B51" s="37" t="s">
        <v>41</v>
      </c>
      <c r="C51" s="11">
        <f>C52</f>
        <v>27438296</v>
      </c>
      <c r="D51" s="11">
        <f>D52</f>
        <v>27438296</v>
      </c>
      <c r="E51" s="11">
        <f>E52</f>
        <v>27438296</v>
      </c>
    </row>
    <row r="52" spans="1:5" ht="72" x14ac:dyDescent="0.25">
      <c r="A52" s="12" t="s">
        <v>88</v>
      </c>
      <c r="B52" s="37" t="s">
        <v>89</v>
      </c>
      <c r="C52" s="11">
        <v>27438296</v>
      </c>
      <c r="D52" s="11">
        <v>27438296</v>
      </c>
      <c r="E52" s="11">
        <v>27438296</v>
      </c>
    </row>
    <row r="53" spans="1:5" ht="64.5" customHeight="1" x14ac:dyDescent="0.25">
      <c r="A53" s="12" t="s">
        <v>241</v>
      </c>
      <c r="B53" s="37" t="s">
        <v>42</v>
      </c>
      <c r="C53" s="11">
        <f>C54</f>
        <v>4230</v>
      </c>
      <c r="D53" s="11">
        <f>D54</f>
        <v>4230</v>
      </c>
      <c r="E53" s="11">
        <f>E54</f>
        <v>4230</v>
      </c>
    </row>
    <row r="54" spans="1:5" ht="51" customHeight="1" x14ac:dyDescent="0.25">
      <c r="A54" s="12" t="s">
        <v>43</v>
      </c>
      <c r="B54" s="37" t="s">
        <v>44</v>
      </c>
      <c r="C54" s="11">
        <v>4230</v>
      </c>
      <c r="D54" s="11">
        <v>4230</v>
      </c>
      <c r="E54" s="11">
        <v>4230</v>
      </c>
    </row>
    <row r="55" spans="1:5" ht="26.25" customHeight="1" x14ac:dyDescent="0.25">
      <c r="A55" s="12" t="s">
        <v>181</v>
      </c>
      <c r="B55" s="37" t="s">
        <v>182</v>
      </c>
      <c r="C55" s="11">
        <f t="shared" ref="C55:E56" si="1">SUM(C56)</f>
        <v>92346</v>
      </c>
      <c r="D55" s="11">
        <f t="shared" si="1"/>
        <v>92346</v>
      </c>
      <c r="E55" s="11">
        <f t="shared" si="1"/>
        <v>92346</v>
      </c>
    </row>
    <row r="56" spans="1:5" ht="37.5" customHeight="1" x14ac:dyDescent="0.25">
      <c r="A56" s="12" t="s">
        <v>183</v>
      </c>
      <c r="B56" s="37" t="s">
        <v>184</v>
      </c>
      <c r="C56" s="11">
        <f t="shared" si="1"/>
        <v>92346</v>
      </c>
      <c r="D56" s="11">
        <f t="shared" si="1"/>
        <v>92346</v>
      </c>
      <c r="E56" s="11">
        <f t="shared" si="1"/>
        <v>92346</v>
      </c>
    </row>
    <row r="57" spans="1:5" ht="42" customHeight="1" x14ac:dyDescent="0.25">
      <c r="A57" s="12" t="s">
        <v>185</v>
      </c>
      <c r="B57" s="37" t="s">
        <v>186</v>
      </c>
      <c r="C57" s="11">
        <v>92346</v>
      </c>
      <c r="D57" s="11">
        <v>92346</v>
      </c>
      <c r="E57" s="11">
        <v>92346</v>
      </c>
    </row>
    <row r="58" spans="1:5" x14ac:dyDescent="0.25">
      <c r="A58" s="53" t="s">
        <v>45</v>
      </c>
      <c r="B58" s="36" t="s">
        <v>46</v>
      </c>
      <c r="C58" s="10">
        <f>C59+C61</f>
        <v>61902</v>
      </c>
      <c r="D58" s="10">
        <f>D59+D61</f>
        <v>61902</v>
      </c>
      <c r="E58" s="10">
        <f>E59+E61</f>
        <v>61902</v>
      </c>
    </row>
    <row r="59" spans="1:5" ht="18.75" customHeight="1" x14ac:dyDescent="0.25">
      <c r="A59" s="12" t="s">
        <v>47</v>
      </c>
      <c r="B59" s="37" t="s">
        <v>48</v>
      </c>
      <c r="C59" s="11">
        <f>C60</f>
        <v>61902</v>
      </c>
      <c r="D59" s="11">
        <f>D60</f>
        <v>61902</v>
      </c>
      <c r="E59" s="11">
        <f>E60</f>
        <v>61902</v>
      </c>
    </row>
    <row r="60" spans="1:5" ht="24" x14ac:dyDescent="0.25">
      <c r="A60" s="12" t="s">
        <v>49</v>
      </c>
      <c r="B60" s="37" t="s">
        <v>50</v>
      </c>
      <c r="C60" s="11">
        <v>61902</v>
      </c>
      <c r="D60" s="11">
        <v>61902</v>
      </c>
      <c r="E60" s="11">
        <v>61902</v>
      </c>
    </row>
    <row r="61" spans="1:5" x14ac:dyDescent="0.25">
      <c r="A61" s="12" t="s">
        <v>187</v>
      </c>
      <c r="B61" s="37" t="s">
        <v>189</v>
      </c>
      <c r="C61" s="11">
        <f>SUM(C62)</f>
        <v>0</v>
      </c>
      <c r="D61" s="11">
        <f>SUM(D62)</f>
        <v>0</v>
      </c>
      <c r="E61" s="11">
        <f>SUM(E62)</f>
        <v>0</v>
      </c>
    </row>
    <row r="62" spans="1:5" x14ac:dyDescent="0.25">
      <c r="A62" s="12" t="s">
        <v>188</v>
      </c>
      <c r="B62" s="37" t="s">
        <v>190</v>
      </c>
      <c r="C62" s="11">
        <v>0</v>
      </c>
      <c r="D62" s="11">
        <v>0</v>
      </c>
      <c r="E62" s="11">
        <v>0</v>
      </c>
    </row>
    <row r="63" spans="1:5" ht="24" x14ac:dyDescent="0.25">
      <c r="A63" s="53" t="s">
        <v>51</v>
      </c>
      <c r="B63" s="36" t="s">
        <v>52</v>
      </c>
      <c r="C63" s="10">
        <f>C64+C67</f>
        <v>9006900</v>
      </c>
      <c r="D63" s="10">
        <f>D64+D67</f>
        <v>9006900</v>
      </c>
      <c r="E63" s="10">
        <f>E64+E67</f>
        <v>9006900</v>
      </c>
    </row>
    <row r="64" spans="1:5" x14ac:dyDescent="0.25">
      <c r="A64" s="12" t="s">
        <v>53</v>
      </c>
      <c r="B64" s="37" t="s">
        <v>54</v>
      </c>
      <c r="C64" s="11">
        <f t="shared" ref="C64:E65" si="2">C65</f>
        <v>9006900</v>
      </c>
      <c r="D64" s="11">
        <f t="shared" si="2"/>
        <v>9006900</v>
      </c>
      <c r="E64" s="11">
        <f t="shared" si="2"/>
        <v>9006900</v>
      </c>
    </row>
    <row r="65" spans="1:5" x14ac:dyDescent="0.25">
      <c r="A65" s="52" t="s">
        <v>55</v>
      </c>
      <c r="B65" s="37" t="s">
        <v>56</v>
      </c>
      <c r="C65" s="11">
        <f>C66</f>
        <v>9006900</v>
      </c>
      <c r="D65" s="11">
        <f t="shared" si="2"/>
        <v>9006900</v>
      </c>
      <c r="E65" s="11">
        <f t="shared" si="2"/>
        <v>9006900</v>
      </c>
    </row>
    <row r="66" spans="1:5" ht="28.5" customHeight="1" x14ac:dyDescent="0.25">
      <c r="A66" s="12" t="s">
        <v>57</v>
      </c>
      <c r="B66" s="37" t="s">
        <v>58</v>
      </c>
      <c r="C66" s="11">
        <v>9006900</v>
      </c>
      <c r="D66" s="11">
        <v>9006900</v>
      </c>
      <c r="E66" s="11">
        <v>9006900</v>
      </c>
    </row>
    <row r="67" spans="1:5" ht="19.5" customHeight="1" x14ac:dyDescent="0.25">
      <c r="A67" s="12" t="s">
        <v>191</v>
      </c>
      <c r="B67" s="37" t="s">
        <v>192</v>
      </c>
      <c r="C67" s="11">
        <f t="shared" ref="C67:E68" si="3">SUM(C68)</f>
        <v>0</v>
      </c>
      <c r="D67" s="11">
        <f t="shared" si="3"/>
        <v>0</v>
      </c>
      <c r="E67" s="11">
        <f t="shared" si="3"/>
        <v>0</v>
      </c>
    </row>
    <row r="68" spans="1:5" ht="18.75" customHeight="1" x14ac:dyDescent="0.25">
      <c r="A68" s="12" t="s">
        <v>193</v>
      </c>
      <c r="B68" s="37" t="s">
        <v>194</v>
      </c>
      <c r="C68" s="11">
        <f t="shared" si="3"/>
        <v>0</v>
      </c>
      <c r="D68" s="11">
        <f t="shared" si="3"/>
        <v>0</v>
      </c>
      <c r="E68" s="11">
        <f t="shared" si="3"/>
        <v>0</v>
      </c>
    </row>
    <row r="69" spans="1:5" ht="25.5" customHeight="1" x14ac:dyDescent="0.25">
      <c r="A69" s="12" t="s">
        <v>195</v>
      </c>
      <c r="B69" s="37" t="s">
        <v>196</v>
      </c>
      <c r="C69" s="11"/>
      <c r="D69" s="11">
        <v>0</v>
      </c>
      <c r="E69" s="11">
        <v>0</v>
      </c>
    </row>
    <row r="70" spans="1:5" ht="24.75" customHeight="1" x14ac:dyDescent="0.25">
      <c r="A70" s="25" t="s">
        <v>113</v>
      </c>
      <c r="B70" s="41" t="s">
        <v>114</v>
      </c>
      <c r="C70" s="10">
        <f>C76+C71+C74</f>
        <v>300000</v>
      </c>
      <c r="D70" s="10">
        <f>D76+D71+D74</f>
        <v>300000</v>
      </c>
      <c r="E70" s="10">
        <f>E76+E71+E74</f>
        <v>0</v>
      </c>
    </row>
    <row r="71" spans="1:5" ht="66" customHeight="1" x14ac:dyDescent="0.25">
      <c r="A71" s="48" t="s">
        <v>197</v>
      </c>
      <c r="B71" s="32" t="s">
        <v>198</v>
      </c>
      <c r="C71" s="11">
        <f t="shared" ref="C71:E72" si="4">SUM(C72)</f>
        <v>0</v>
      </c>
      <c r="D71" s="11">
        <f t="shared" si="4"/>
        <v>0</v>
      </c>
      <c r="E71" s="11">
        <f t="shared" si="4"/>
        <v>0</v>
      </c>
    </row>
    <row r="72" spans="1:5" ht="78" customHeight="1" x14ac:dyDescent="0.25">
      <c r="A72" s="22" t="s">
        <v>199</v>
      </c>
      <c r="B72" s="32" t="s">
        <v>203</v>
      </c>
      <c r="C72" s="11">
        <f t="shared" si="4"/>
        <v>0</v>
      </c>
      <c r="D72" s="11">
        <f t="shared" si="4"/>
        <v>0</v>
      </c>
      <c r="E72" s="11">
        <f t="shared" si="4"/>
        <v>0</v>
      </c>
    </row>
    <row r="73" spans="1:5" ht="70.5" customHeight="1" x14ac:dyDescent="0.25">
      <c r="A73" s="22" t="s">
        <v>200</v>
      </c>
      <c r="B73" s="32" t="s">
        <v>204</v>
      </c>
      <c r="C73" s="11"/>
      <c r="D73" s="11"/>
      <c r="E73" s="11"/>
    </row>
    <row r="74" spans="1:5" ht="64.5" customHeight="1" x14ac:dyDescent="0.25">
      <c r="A74" s="22" t="s">
        <v>201</v>
      </c>
      <c r="B74" s="32" t="s">
        <v>205</v>
      </c>
      <c r="C74" s="11">
        <f>SUM(C75)</f>
        <v>0</v>
      </c>
      <c r="D74" s="11">
        <f>SUM(D75)</f>
        <v>0</v>
      </c>
      <c r="E74" s="11">
        <f>SUM(E75)</f>
        <v>0</v>
      </c>
    </row>
    <row r="75" spans="1:5" ht="70.5" customHeight="1" x14ac:dyDescent="0.25">
      <c r="A75" s="22" t="s">
        <v>202</v>
      </c>
      <c r="B75" s="32" t="s">
        <v>206</v>
      </c>
      <c r="C75" s="11">
        <v>0</v>
      </c>
      <c r="D75" s="11"/>
      <c r="E75" s="11"/>
    </row>
    <row r="76" spans="1:5" ht="30" customHeight="1" x14ac:dyDescent="0.25">
      <c r="A76" s="22" t="s">
        <v>115</v>
      </c>
      <c r="B76" s="33" t="s">
        <v>116</v>
      </c>
      <c r="C76" s="11">
        <f t="shared" ref="C76:E77" si="5">C77</f>
        <v>300000</v>
      </c>
      <c r="D76" s="11">
        <f t="shared" si="5"/>
        <v>300000</v>
      </c>
      <c r="E76" s="11">
        <f t="shared" si="5"/>
        <v>0</v>
      </c>
    </row>
    <row r="77" spans="1:5" ht="36" x14ac:dyDescent="0.25">
      <c r="A77" s="22" t="s">
        <v>117</v>
      </c>
      <c r="B77" s="33" t="s">
        <v>118</v>
      </c>
      <c r="C77" s="11">
        <f t="shared" si="5"/>
        <v>300000</v>
      </c>
      <c r="D77" s="11">
        <f t="shared" si="5"/>
        <v>300000</v>
      </c>
      <c r="E77" s="11">
        <f t="shared" si="5"/>
        <v>0</v>
      </c>
    </row>
    <row r="78" spans="1:5" ht="53.25" customHeight="1" x14ac:dyDescent="0.25">
      <c r="A78" s="22" t="s">
        <v>119</v>
      </c>
      <c r="B78" s="33" t="s">
        <v>120</v>
      </c>
      <c r="C78" s="11">
        <v>300000</v>
      </c>
      <c r="D78" s="11">
        <v>300000</v>
      </c>
      <c r="E78" s="11">
        <v>0</v>
      </c>
    </row>
    <row r="79" spans="1:5" ht="19.5" customHeight="1" x14ac:dyDescent="0.25">
      <c r="A79" s="54" t="s">
        <v>59</v>
      </c>
      <c r="B79" s="34" t="s">
        <v>60</v>
      </c>
      <c r="C79" s="13">
        <f>C80+C108+C111</f>
        <v>392960</v>
      </c>
      <c r="D79" s="13">
        <f>D80+D108+D111</f>
        <v>392960</v>
      </c>
      <c r="E79" s="13">
        <f>E80+E108+E111</f>
        <v>392960</v>
      </c>
    </row>
    <row r="80" spans="1:5" ht="30.75" customHeight="1" x14ac:dyDescent="0.25">
      <c r="A80" s="16" t="s">
        <v>127</v>
      </c>
      <c r="B80" s="33" t="s">
        <v>128</v>
      </c>
      <c r="C80" s="14">
        <f>C81+C83+C85+C87+C91+C93+C95+C97+C99+C101+C103+C105+C89+C107</f>
        <v>298827</v>
      </c>
      <c r="D80" s="14">
        <f>D81+D83+D85+D87+D91+D93+D95+D97+D99+D101+D103+D105+D89+D107</f>
        <v>298827</v>
      </c>
      <c r="E80" s="14">
        <f>E81+E83+E85+E87+E91+E93+E95+E97+E99+E101+E103+E105+E89+E107</f>
        <v>298827</v>
      </c>
    </row>
    <row r="81" spans="1:5" ht="45" customHeight="1" x14ac:dyDescent="0.25">
      <c r="A81" s="16" t="s">
        <v>242</v>
      </c>
      <c r="B81" s="33" t="s">
        <v>146</v>
      </c>
      <c r="C81" s="14">
        <f>C82</f>
        <v>8830</v>
      </c>
      <c r="D81" s="14">
        <f>D82</f>
        <v>8830</v>
      </c>
      <c r="E81" s="14">
        <f>E82</f>
        <v>8830</v>
      </c>
    </row>
    <row r="82" spans="1:5" ht="66" customHeight="1" x14ac:dyDescent="0.25">
      <c r="A82" s="16" t="s">
        <v>243</v>
      </c>
      <c r="B82" s="33" t="s">
        <v>147</v>
      </c>
      <c r="C82" s="14">
        <v>8830</v>
      </c>
      <c r="D82" s="14">
        <v>8830</v>
      </c>
      <c r="E82" s="14">
        <v>8830</v>
      </c>
    </row>
    <row r="83" spans="1:5" ht="65.25" customHeight="1" x14ac:dyDescent="0.25">
      <c r="A83" s="16" t="s">
        <v>244</v>
      </c>
      <c r="B83" s="33" t="s">
        <v>129</v>
      </c>
      <c r="C83" s="15">
        <f>C84</f>
        <v>46386</v>
      </c>
      <c r="D83" s="15">
        <f>D84</f>
        <v>46386</v>
      </c>
      <c r="E83" s="15">
        <f>E84</f>
        <v>46386</v>
      </c>
    </row>
    <row r="84" spans="1:5" ht="75" customHeight="1" x14ac:dyDescent="0.25">
      <c r="A84" s="16" t="s">
        <v>245</v>
      </c>
      <c r="B84" s="33" t="s">
        <v>130</v>
      </c>
      <c r="C84" s="15">
        <v>46386</v>
      </c>
      <c r="D84" s="15">
        <v>46386</v>
      </c>
      <c r="E84" s="15">
        <v>46386</v>
      </c>
    </row>
    <row r="85" spans="1:5" ht="41.25" customHeight="1" x14ac:dyDescent="0.25">
      <c r="A85" s="16" t="s">
        <v>246</v>
      </c>
      <c r="B85" s="33" t="s">
        <v>131</v>
      </c>
      <c r="C85" s="14">
        <f>C86</f>
        <v>46141</v>
      </c>
      <c r="D85" s="14">
        <f>D86</f>
        <v>46141</v>
      </c>
      <c r="E85" s="14">
        <f>E86</f>
        <v>46141</v>
      </c>
    </row>
    <row r="86" spans="1:5" ht="72" x14ac:dyDescent="0.25">
      <c r="A86" s="16" t="s">
        <v>247</v>
      </c>
      <c r="B86" s="33" t="s">
        <v>132</v>
      </c>
      <c r="C86" s="14">
        <v>46141</v>
      </c>
      <c r="D86" s="14">
        <v>46141</v>
      </c>
      <c r="E86" s="14">
        <v>46141</v>
      </c>
    </row>
    <row r="87" spans="1:5" ht="48" x14ac:dyDescent="0.25">
      <c r="A87" s="16" t="s">
        <v>226</v>
      </c>
      <c r="B87" s="33" t="s">
        <v>223</v>
      </c>
      <c r="C87" s="14">
        <f>C88</f>
        <v>2667</v>
      </c>
      <c r="D87" s="14">
        <f>D88</f>
        <v>2667</v>
      </c>
      <c r="E87" s="14">
        <f>E88</f>
        <v>2667</v>
      </c>
    </row>
    <row r="88" spans="1:5" ht="63.75" customHeight="1" x14ac:dyDescent="0.25">
      <c r="A88" s="16" t="s">
        <v>225</v>
      </c>
      <c r="B88" s="33" t="s">
        <v>224</v>
      </c>
      <c r="C88" s="14">
        <v>2667</v>
      </c>
      <c r="D88" s="14">
        <v>2667</v>
      </c>
      <c r="E88" s="14">
        <v>2667</v>
      </c>
    </row>
    <row r="89" spans="1:5" ht="63.75" customHeight="1" x14ac:dyDescent="0.25">
      <c r="A89" s="62" t="s">
        <v>300</v>
      </c>
      <c r="B89" s="33" t="s">
        <v>290</v>
      </c>
      <c r="C89" s="14">
        <f>C90</f>
        <v>667</v>
      </c>
      <c r="D89" s="14">
        <f>D90</f>
        <v>667</v>
      </c>
      <c r="E89" s="14">
        <f>E90</f>
        <v>667</v>
      </c>
    </row>
    <row r="90" spans="1:5" ht="63.75" customHeight="1" x14ac:dyDescent="0.25">
      <c r="A90" s="63" t="s">
        <v>301</v>
      </c>
      <c r="B90" s="33" t="s">
        <v>291</v>
      </c>
      <c r="C90" s="14">
        <v>667</v>
      </c>
      <c r="D90" s="14">
        <v>667</v>
      </c>
      <c r="E90" s="14">
        <v>667</v>
      </c>
    </row>
    <row r="91" spans="1:5" ht="48" x14ac:dyDescent="0.25">
      <c r="A91" s="16" t="s">
        <v>230</v>
      </c>
      <c r="B91" s="33" t="s">
        <v>227</v>
      </c>
      <c r="C91" s="14">
        <f>C92</f>
        <v>500</v>
      </c>
      <c r="D91" s="14">
        <f>D92</f>
        <v>500</v>
      </c>
      <c r="E91" s="14">
        <f>E92</f>
        <v>500</v>
      </c>
    </row>
    <row r="92" spans="1:5" ht="62.25" customHeight="1" x14ac:dyDescent="0.25">
      <c r="A92" s="16" t="s">
        <v>229</v>
      </c>
      <c r="B92" s="33" t="s">
        <v>228</v>
      </c>
      <c r="C92" s="14">
        <v>500</v>
      </c>
      <c r="D92" s="14">
        <v>500</v>
      </c>
      <c r="E92" s="14">
        <v>500</v>
      </c>
    </row>
    <row r="93" spans="1:5" ht="48" x14ac:dyDescent="0.25">
      <c r="A93" s="16" t="s">
        <v>231</v>
      </c>
      <c r="B93" s="33" t="s">
        <v>233</v>
      </c>
      <c r="C93" s="14">
        <f>C94</f>
        <v>333</v>
      </c>
      <c r="D93" s="14">
        <f>D94</f>
        <v>333</v>
      </c>
      <c r="E93" s="14">
        <f>E94</f>
        <v>333</v>
      </c>
    </row>
    <row r="94" spans="1:5" ht="60" x14ac:dyDescent="0.25">
      <c r="A94" s="16" t="s">
        <v>232</v>
      </c>
      <c r="B94" s="33" t="s">
        <v>234</v>
      </c>
      <c r="C94" s="14">
        <v>333</v>
      </c>
      <c r="D94" s="14">
        <v>333</v>
      </c>
      <c r="E94" s="14">
        <v>333</v>
      </c>
    </row>
    <row r="95" spans="1:5" ht="39.75" customHeight="1" x14ac:dyDescent="0.25">
      <c r="A95" s="16" t="s">
        <v>302</v>
      </c>
      <c r="B95" s="33" t="s">
        <v>148</v>
      </c>
      <c r="C95" s="15">
        <f>C96</f>
        <v>8000</v>
      </c>
      <c r="D95" s="15">
        <f>D96</f>
        <v>8000</v>
      </c>
      <c r="E95" s="15">
        <f>E96</f>
        <v>8000</v>
      </c>
    </row>
    <row r="96" spans="1:5" ht="60" x14ac:dyDescent="0.25">
      <c r="A96" s="16" t="s">
        <v>248</v>
      </c>
      <c r="B96" s="33" t="s">
        <v>149</v>
      </c>
      <c r="C96" s="15">
        <v>8000</v>
      </c>
      <c r="D96" s="15">
        <v>8000</v>
      </c>
      <c r="E96" s="15">
        <v>8000</v>
      </c>
    </row>
    <row r="97" spans="1:5" ht="60" x14ac:dyDescent="0.25">
      <c r="A97" s="16" t="s">
        <v>249</v>
      </c>
      <c r="B97" s="33" t="s">
        <v>150</v>
      </c>
      <c r="C97" s="15">
        <f>C98</f>
        <v>2917</v>
      </c>
      <c r="D97" s="15">
        <f>D98</f>
        <v>2917</v>
      </c>
      <c r="E97" s="15">
        <f>E98</f>
        <v>2917</v>
      </c>
    </row>
    <row r="98" spans="1:5" ht="84" x14ac:dyDescent="0.25">
      <c r="A98" s="16" t="s">
        <v>250</v>
      </c>
      <c r="B98" s="33" t="s">
        <v>151</v>
      </c>
      <c r="C98" s="15">
        <v>2917</v>
      </c>
      <c r="D98" s="15">
        <v>2917</v>
      </c>
      <c r="E98" s="15">
        <v>2917</v>
      </c>
    </row>
    <row r="99" spans="1:5" ht="60" x14ac:dyDescent="0.25">
      <c r="A99" s="16" t="s">
        <v>251</v>
      </c>
      <c r="B99" s="33" t="s">
        <v>133</v>
      </c>
      <c r="C99" s="15">
        <f>C100</f>
        <v>2148</v>
      </c>
      <c r="D99" s="15">
        <f>D100</f>
        <v>2148</v>
      </c>
      <c r="E99" s="15">
        <f>E100</f>
        <v>2148</v>
      </c>
    </row>
    <row r="100" spans="1:5" ht="85.5" customHeight="1" x14ac:dyDescent="0.25">
      <c r="A100" s="16" t="s">
        <v>252</v>
      </c>
      <c r="B100" s="33" t="s">
        <v>134</v>
      </c>
      <c r="C100" s="15">
        <v>2148</v>
      </c>
      <c r="D100" s="15">
        <v>2148</v>
      </c>
      <c r="E100" s="15">
        <v>2148</v>
      </c>
    </row>
    <row r="101" spans="1:5" ht="48" x14ac:dyDescent="0.25">
      <c r="A101" s="16" t="s">
        <v>207</v>
      </c>
      <c r="B101" s="33" t="s">
        <v>209</v>
      </c>
      <c r="C101" s="14">
        <f>C102</f>
        <v>2010</v>
      </c>
      <c r="D101" s="14">
        <f>D102</f>
        <v>2010</v>
      </c>
      <c r="E101" s="14">
        <f>E102</f>
        <v>2010</v>
      </c>
    </row>
    <row r="102" spans="1:5" ht="72" x14ac:dyDescent="0.25">
      <c r="A102" s="16" t="s">
        <v>208</v>
      </c>
      <c r="B102" s="33" t="s">
        <v>210</v>
      </c>
      <c r="C102" s="14">
        <v>2010</v>
      </c>
      <c r="D102" s="14">
        <v>2010</v>
      </c>
      <c r="E102" s="14">
        <v>2010</v>
      </c>
    </row>
    <row r="103" spans="1:5" ht="39" customHeight="1" x14ac:dyDescent="0.25">
      <c r="A103" s="16" t="s">
        <v>253</v>
      </c>
      <c r="B103" s="33" t="s">
        <v>135</v>
      </c>
      <c r="C103" s="14">
        <f>C104</f>
        <v>50222</v>
      </c>
      <c r="D103" s="14">
        <f>D104</f>
        <v>50222</v>
      </c>
      <c r="E103" s="14">
        <f>E104</f>
        <v>50222</v>
      </c>
    </row>
    <row r="104" spans="1:5" ht="60" x14ac:dyDescent="0.25">
      <c r="A104" s="16" t="s">
        <v>254</v>
      </c>
      <c r="B104" s="33" t="s">
        <v>136</v>
      </c>
      <c r="C104" s="14">
        <v>50222</v>
      </c>
      <c r="D104" s="14">
        <v>50222</v>
      </c>
      <c r="E104" s="14">
        <v>50222</v>
      </c>
    </row>
    <row r="105" spans="1:5" ht="60" x14ac:dyDescent="0.25">
      <c r="A105" s="16" t="s">
        <v>255</v>
      </c>
      <c r="B105" s="33" t="s">
        <v>137</v>
      </c>
      <c r="C105" s="15">
        <f>C106</f>
        <v>125173</v>
      </c>
      <c r="D105" s="15">
        <f>D106</f>
        <v>125173</v>
      </c>
      <c r="E105" s="15">
        <f>E106</f>
        <v>125173</v>
      </c>
    </row>
    <row r="106" spans="1:5" ht="65.25" customHeight="1" x14ac:dyDescent="0.25">
      <c r="A106" s="64" t="s">
        <v>256</v>
      </c>
      <c r="B106" s="27" t="s">
        <v>138</v>
      </c>
      <c r="C106" s="15">
        <v>125173</v>
      </c>
      <c r="D106" s="15">
        <v>125173</v>
      </c>
      <c r="E106" s="15">
        <v>125173</v>
      </c>
    </row>
    <row r="107" spans="1:5" ht="111.75" customHeight="1" x14ac:dyDescent="0.25">
      <c r="A107" s="62" t="s">
        <v>303</v>
      </c>
      <c r="B107" s="65" t="s">
        <v>292</v>
      </c>
      <c r="C107" s="15">
        <v>2833</v>
      </c>
      <c r="D107" s="15">
        <v>2833</v>
      </c>
      <c r="E107" s="15">
        <v>2833</v>
      </c>
    </row>
    <row r="108" spans="1:5" ht="78.75" customHeight="1" x14ac:dyDescent="0.25">
      <c r="A108" s="16" t="s">
        <v>211</v>
      </c>
      <c r="B108" s="38" t="s">
        <v>212</v>
      </c>
      <c r="C108" s="14">
        <f t="shared" ref="C108:E109" si="6">SUM(C109)</f>
        <v>94133</v>
      </c>
      <c r="D108" s="14">
        <f t="shared" si="6"/>
        <v>94133</v>
      </c>
      <c r="E108" s="14">
        <f t="shared" si="6"/>
        <v>94133</v>
      </c>
    </row>
    <row r="109" spans="1:5" ht="62.25" customHeight="1" x14ac:dyDescent="0.25">
      <c r="A109" s="16" t="s">
        <v>213</v>
      </c>
      <c r="B109" s="38" t="s">
        <v>214</v>
      </c>
      <c r="C109" s="14">
        <f t="shared" si="6"/>
        <v>94133</v>
      </c>
      <c r="D109" s="14">
        <f t="shared" si="6"/>
        <v>94133</v>
      </c>
      <c r="E109" s="14">
        <f t="shared" si="6"/>
        <v>94133</v>
      </c>
    </row>
    <row r="110" spans="1:5" ht="51.75" customHeight="1" x14ac:dyDescent="0.25">
      <c r="A110" s="16" t="s">
        <v>215</v>
      </c>
      <c r="B110" s="38" t="s">
        <v>216</v>
      </c>
      <c r="C110" s="14">
        <v>94133</v>
      </c>
      <c r="D110" s="14">
        <v>94133</v>
      </c>
      <c r="E110" s="14">
        <v>94133</v>
      </c>
    </row>
    <row r="111" spans="1:5" ht="24" x14ac:dyDescent="0.25">
      <c r="A111" s="16" t="s">
        <v>217</v>
      </c>
      <c r="B111" s="38" t="s">
        <v>218</v>
      </c>
      <c r="C111" s="14">
        <f t="shared" ref="C111:E112" si="7">SUM(C112)</f>
        <v>0</v>
      </c>
      <c r="D111" s="14">
        <f t="shared" si="7"/>
        <v>0</v>
      </c>
      <c r="E111" s="14">
        <f t="shared" si="7"/>
        <v>0</v>
      </c>
    </row>
    <row r="112" spans="1:5" ht="36" x14ac:dyDescent="0.25">
      <c r="A112" s="16" t="s">
        <v>219</v>
      </c>
      <c r="B112" s="38" t="s">
        <v>220</v>
      </c>
      <c r="C112" s="14">
        <f t="shared" si="7"/>
        <v>0</v>
      </c>
      <c r="D112" s="14">
        <f t="shared" si="7"/>
        <v>0</v>
      </c>
      <c r="E112" s="14">
        <f t="shared" si="7"/>
        <v>0</v>
      </c>
    </row>
    <row r="113" spans="1:5" ht="39.75" customHeight="1" x14ac:dyDescent="0.25">
      <c r="A113" s="16" t="s">
        <v>221</v>
      </c>
      <c r="B113" s="38" t="s">
        <v>222</v>
      </c>
      <c r="C113" s="14">
        <v>0</v>
      </c>
      <c r="D113" s="14">
        <v>0</v>
      </c>
      <c r="E113" s="14">
        <v>0</v>
      </c>
    </row>
    <row r="114" spans="1:5" x14ac:dyDescent="0.25">
      <c r="A114" s="17" t="s">
        <v>140</v>
      </c>
      <c r="B114" s="42" t="s">
        <v>145</v>
      </c>
      <c r="C114" s="10">
        <f t="shared" ref="C114:E115" si="8">C115</f>
        <v>716174</v>
      </c>
      <c r="D114" s="10">
        <f t="shared" si="8"/>
        <v>0</v>
      </c>
      <c r="E114" s="10">
        <f t="shared" si="8"/>
        <v>0</v>
      </c>
    </row>
    <row r="115" spans="1:5" x14ac:dyDescent="0.25">
      <c r="A115" s="18" t="s">
        <v>141</v>
      </c>
      <c r="B115" s="43" t="s">
        <v>139</v>
      </c>
      <c r="C115" s="11">
        <f t="shared" si="8"/>
        <v>716174</v>
      </c>
      <c r="D115" s="11">
        <f t="shared" si="8"/>
        <v>0</v>
      </c>
      <c r="E115" s="11">
        <f t="shared" si="8"/>
        <v>0</v>
      </c>
    </row>
    <row r="116" spans="1:5" ht="24" x14ac:dyDescent="0.25">
      <c r="A116" s="28" t="s">
        <v>142</v>
      </c>
      <c r="B116" s="43" t="s">
        <v>144</v>
      </c>
      <c r="C116" s="11">
        <v>716174</v>
      </c>
      <c r="D116" s="11"/>
      <c r="E116" s="11"/>
    </row>
    <row r="117" spans="1:5" x14ac:dyDescent="0.25">
      <c r="A117" s="53" t="s">
        <v>61</v>
      </c>
      <c r="B117" s="36" t="s">
        <v>62</v>
      </c>
      <c r="C117" s="19">
        <f>C118+C165+C168</f>
        <v>444838655.23000002</v>
      </c>
      <c r="D117" s="19">
        <f>D118+D165+D168</f>
        <v>439636117</v>
      </c>
      <c r="E117" s="19">
        <f>E118+E165+E168</f>
        <v>506695546</v>
      </c>
    </row>
    <row r="118" spans="1:5" ht="24" x14ac:dyDescent="0.25">
      <c r="A118" s="53" t="s">
        <v>63</v>
      </c>
      <c r="B118" s="36" t="s">
        <v>64</v>
      </c>
      <c r="C118" s="19">
        <f>C119+C147+C162+C124</f>
        <v>447205624</v>
      </c>
      <c r="D118" s="19">
        <f>D119+D147+D162+D124</f>
        <v>439636117</v>
      </c>
      <c r="E118" s="19">
        <f>E119+E147+E162+E124</f>
        <v>506695546</v>
      </c>
    </row>
    <row r="119" spans="1:5" ht="24" x14ac:dyDescent="0.25">
      <c r="A119" s="21" t="s">
        <v>83</v>
      </c>
      <c r="B119" s="40" t="s">
        <v>112</v>
      </c>
      <c r="C119" s="20">
        <f>C120+C122</f>
        <v>1892250</v>
      </c>
      <c r="D119" s="20">
        <f>D120+D122</f>
        <v>957303</v>
      </c>
      <c r="E119" s="20">
        <f>E120+E122</f>
        <v>955844</v>
      </c>
    </row>
    <row r="120" spans="1:5" x14ac:dyDescent="0.25">
      <c r="A120" s="21" t="s">
        <v>65</v>
      </c>
      <c r="B120" s="37" t="s">
        <v>111</v>
      </c>
      <c r="C120" s="20">
        <f>C121</f>
        <v>1892250</v>
      </c>
      <c r="D120" s="20">
        <f>D121</f>
        <v>957303</v>
      </c>
      <c r="E120" s="20">
        <f>E121</f>
        <v>955844</v>
      </c>
    </row>
    <row r="121" spans="1:5" ht="36" x14ac:dyDescent="0.25">
      <c r="A121" s="22" t="s">
        <v>257</v>
      </c>
      <c r="B121" s="37" t="s">
        <v>110</v>
      </c>
      <c r="C121" s="23">
        <v>1892250</v>
      </c>
      <c r="D121" s="11">
        <v>957303</v>
      </c>
      <c r="E121" s="11">
        <v>955844</v>
      </c>
    </row>
    <row r="122" spans="1:5" ht="24" x14ac:dyDescent="0.25">
      <c r="A122" s="24" t="s">
        <v>178</v>
      </c>
      <c r="B122" s="40" t="s">
        <v>177</v>
      </c>
      <c r="C122" s="23">
        <f>C123</f>
        <v>0</v>
      </c>
      <c r="D122" s="23">
        <f>D123</f>
        <v>0</v>
      </c>
      <c r="E122" s="23">
        <f>E123</f>
        <v>0</v>
      </c>
    </row>
    <row r="123" spans="1:5" ht="24" x14ac:dyDescent="0.25">
      <c r="A123" s="24" t="s">
        <v>179</v>
      </c>
      <c r="B123" s="40" t="s">
        <v>176</v>
      </c>
      <c r="C123" s="23"/>
      <c r="D123" s="11"/>
      <c r="E123" s="11"/>
    </row>
    <row r="124" spans="1:5" ht="24.75" customHeight="1" x14ac:dyDescent="0.25">
      <c r="A124" s="25" t="s">
        <v>94</v>
      </c>
      <c r="B124" s="44" t="s">
        <v>109</v>
      </c>
      <c r="C124" s="13">
        <f>C129+C133+C139+C145+C125+C135+C131+C141+C143+C127+C137</f>
        <v>74187542</v>
      </c>
      <c r="D124" s="13">
        <f t="shared" ref="D124:E124" si="9">D129+D133+D139+D145+D125+D135+D131+D141+D143</f>
        <v>96396907</v>
      </c>
      <c r="E124" s="13">
        <f t="shared" si="9"/>
        <v>174258090</v>
      </c>
    </row>
    <row r="125" spans="1:5" ht="58.5" customHeight="1" x14ac:dyDescent="0.25">
      <c r="A125" s="16" t="s">
        <v>275</v>
      </c>
      <c r="B125" s="33" t="s">
        <v>277</v>
      </c>
      <c r="C125" s="14">
        <f>C126</f>
        <v>867182</v>
      </c>
      <c r="D125" s="14">
        <f>D126</f>
        <v>0</v>
      </c>
      <c r="E125" s="14">
        <f>E126</f>
        <v>0</v>
      </c>
    </row>
    <row r="126" spans="1:5" ht="73.5" customHeight="1" x14ac:dyDescent="0.25">
      <c r="A126" s="16" t="s">
        <v>297</v>
      </c>
      <c r="B126" s="33" t="s">
        <v>276</v>
      </c>
      <c r="C126" s="14">
        <v>867182</v>
      </c>
      <c r="D126" s="20"/>
      <c r="E126" s="11"/>
    </row>
    <row r="127" spans="1:5" ht="73.5" customHeight="1" x14ac:dyDescent="0.25">
      <c r="A127" s="16" t="s">
        <v>1062</v>
      </c>
      <c r="B127" s="282" t="s">
        <v>1064</v>
      </c>
      <c r="C127" s="14">
        <f>C128</f>
        <v>354722</v>
      </c>
      <c r="D127" s="20"/>
      <c r="E127" s="11"/>
    </row>
    <row r="128" spans="1:5" ht="73.5" customHeight="1" x14ac:dyDescent="0.25">
      <c r="A128" s="16" t="s">
        <v>1063</v>
      </c>
      <c r="B128" s="283" t="s">
        <v>1065</v>
      </c>
      <c r="C128" s="14">
        <v>354722</v>
      </c>
      <c r="D128" s="20">
        <v>0</v>
      </c>
      <c r="E128" s="11">
        <v>0</v>
      </c>
    </row>
    <row r="129" spans="1:7" ht="64.5" customHeight="1" x14ac:dyDescent="0.25">
      <c r="A129" s="12" t="s">
        <v>279</v>
      </c>
      <c r="B129" s="45" t="s">
        <v>281</v>
      </c>
      <c r="C129" s="14">
        <f>C130</f>
        <v>17125031</v>
      </c>
      <c r="D129" s="14">
        <f>D130</f>
        <v>0</v>
      </c>
      <c r="E129" s="14">
        <f>E130</f>
        <v>0</v>
      </c>
    </row>
    <row r="130" spans="1:7" ht="74.25" customHeight="1" x14ac:dyDescent="0.25">
      <c r="A130" s="55" t="s">
        <v>278</v>
      </c>
      <c r="B130" s="45" t="s">
        <v>280</v>
      </c>
      <c r="C130" s="14">
        <v>17125031</v>
      </c>
      <c r="D130" s="20"/>
      <c r="E130" s="11"/>
    </row>
    <row r="131" spans="1:7" ht="56.25" customHeight="1" x14ac:dyDescent="0.25">
      <c r="A131" s="12" t="s">
        <v>261</v>
      </c>
      <c r="B131" s="45" t="s">
        <v>262</v>
      </c>
      <c r="C131" s="14">
        <f>C132</f>
        <v>2316967</v>
      </c>
      <c r="D131" s="14">
        <f>D132</f>
        <v>2316967</v>
      </c>
      <c r="E131" s="14">
        <f>E132</f>
        <v>2798696</v>
      </c>
    </row>
    <row r="132" spans="1:7" ht="56.25" customHeight="1" x14ac:dyDescent="0.25">
      <c r="A132" s="8" t="s">
        <v>260</v>
      </c>
      <c r="B132" s="45" t="s">
        <v>263</v>
      </c>
      <c r="C132" s="14">
        <v>2316967</v>
      </c>
      <c r="D132" s="20">
        <v>2316967</v>
      </c>
      <c r="E132" s="11">
        <v>2798696</v>
      </c>
    </row>
    <row r="133" spans="1:7" ht="51.75" customHeight="1" x14ac:dyDescent="0.25">
      <c r="A133" s="12" t="s">
        <v>293</v>
      </c>
      <c r="B133" s="45" t="s">
        <v>273</v>
      </c>
      <c r="C133" s="14">
        <f>C134</f>
        <v>4181856</v>
      </c>
      <c r="D133" s="14">
        <f>D134</f>
        <v>0</v>
      </c>
      <c r="E133" s="14">
        <f>E134</f>
        <v>0</v>
      </c>
    </row>
    <row r="134" spans="1:7" ht="51" customHeight="1" x14ac:dyDescent="0.25">
      <c r="A134" s="12" t="s">
        <v>294</v>
      </c>
      <c r="B134" s="45" t="s">
        <v>272</v>
      </c>
      <c r="C134" s="14">
        <v>4181856</v>
      </c>
      <c r="D134" s="20"/>
      <c r="E134" s="11">
        <v>0</v>
      </c>
    </row>
    <row r="135" spans="1:7" ht="30.75" customHeight="1" x14ac:dyDescent="0.25">
      <c r="A135" s="12" t="s">
        <v>274</v>
      </c>
      <c r="B135" s="45" t="s">
        <v>271</v>
      </c>
      <c r="C135" s="14">
        <f>C136</f>
        <v>0</v>
      </c>
      <c r="D135" s="14">
        <f>D136</f>
        <v>0</v>
      </c>
      <c r="E135" s="14">
        <f>E136</f>
        <v>0</v>
      </c>
    </row>
    <row r="136" spans="1:7" ht="28.5" customHeight="1" x14ac:dyDescent="0.25">
      <c r="A136" s="8" t="s">
        <v>269</v>
      </c>
      <c r="B136" s="45" t="s">
        <v>270</v>
      </c>
      <c r="C136" s="14"/>
      <c r="D136" s="20"/>
      <c r="E136" s="11"/>
    </row>
    <row r="137" spans="1:7" ht="28.5" customHeight="1" x14ac:dyDescent="0.25">
      <c r="A137" s="8" t="s">
        <v>1092</v>
      </c>
      <c r="B137" s="45" t="s">
        <v>1090</v>
      </c>
      <c r="C137" s="14">
        <f>C138</f>
        <v>8013572</v>
      </c>
      <c r="D137" s="20"/>
      <c r="E137" s="11"/>
    </row>
    <row r="138" spans="1:7" ht="28.5" customHeight="1" x14ac:dyDescent="0.25">
      <c r="A138" s="8" t="s">
        <v>1091</v>
      </c>
      <c r="B138" s="45" t="s">
        <v>1089</v>
      </c>
      <c r="C138" s="14">
        <v>8013572</v>
      </c>
      <c r="D138" s="20"/>
      <c r="E138" s="11"/>
    </row>
    <row r="139" spans="1:7" ht="44.25" customHeight="1" x14ac:dyDescent="0.25">
      <c r="A139" s="12" t="s">
        <v>152</v>
      </c>
      <c r="B139" s="45" t="s">
        <v>153</v>
      </c>
      <c r="C139" s="14">
        <f>C140</f>
        <v>4896529</v>
      </c>
      <c r="D139" s="14">
        <f>D140</f>
        <v>4648567</v>
      </c>
      <c r="E139" s="14">
        <f>E140</f>
        <v>4519683</v>
      </c>
    </row>
    <row r="140" spans="1:7" ht="52.5" customHeight="1" x14ac:dyDescent="0.25">
      <c r="A140" s="12" t="s">
        <v>154</v>
      </c>
      <c r="B140" s="45" t="s">
        <v>155</v>
      </c>
      <c r="C140" s="14">
        <v>4896529</v>
      </c>
      <c r="D140" s="20">
        <v>4648567</v>
      </c>
      <c r="E140" s="20">
        <v>4519683</v>
      </c>
    </row>
    <row r="141" spans="1:7" ht="52.5" customHeight="1" x14ac:dyDescent="0.25">
      <c r="A141" s="12" t="s">
        <v>282</v>
      </c>
      <c r="B141" s="58" t="s">
        <v>285</v>
      </c>
      <c r="C141" s="14">
        <f>C142</f>
        <v>0</v>
      </c>
      <c r="D141" s="20"/>
      <c r="E141" s="20"/>
      <c r="F141" s="249"/>
      <c r="G141" s="248"/>
    </row>
    <row r="142" spans="1:7" ht="52.5" customHeight="1" x14ac:dyDescent="0.25">
      <c r="A142" s="12" t="s">
        <v>283</v>
      </c>
      <c r="B142" s="58" t="s">
        <v>284</v>
      </c>
      <c r="C142" s="14"/>
      <c r="D142" s="20"/>
      <c r="E142" s="20"/>
    </row>
    <row r="143" spans="1:7" ht="52.5" customHeight="1" x14ac:dyDescent="0.25">
      <c r="A143" s="12" t="s">
        <v>1045</v>
      </c>
      <c r="B143" s="58" t="s">
        <v>1047</v>
      </c>
      <c r="C143" s="57">
        <f>C144</f>
        <v>0</v>
      </c>
      <c r="D143" s="57">
        <f t="shared" ref="D143:E143" si="10">D144</f>
        <v>0</v>
      </c>
      <c r="E143" s="57">
        <f t="shared" si="10"/>
        <v>165737250</v>
      </c>
    </row>
    <row r="144" spans="1:7" ht="52.5" customHeight="1" x14ac:dyDescent="0.25">
      <c r="A144" s="12" t="s">
        <v>1046</v>
      </c>
      <c r="B144" s="58" t="s">
        <v>1048</v>
      </c>
      <c r="C144" s="57"/>
      <c r="D144" s="20"/>
      <c r="E144" s="20">
        <v>165737250</v>
      </c>
    </row>
    <row r="145" spans="1:7" ht="24" x14ac:dyDescent="0.25">
      <c r="A145" s="56" t="s">
        <v>95</v>
      </c>
      <c r="B145" s="32" t="s">
        <v>108</v>
      </c>
      <c r="C145" s="57">
        <f>C146</f>
        <v>36431683</v>
      </c>
      <c r="D145" s="14">
        <f>D146</f>
        <v>89431373</v>
      </c>
      <c r="E145" s="14">
        <f>E146</f>
        <v>1202461</v>
      </c>
    </row>
    <row r="146" spans="1:7" ht="24" x14ac:dyDescent="0.25">
      <c r="A146" s="22" t="s">
        <v>96</v>
      </c>
      <c r="B146" s="33" t="s">
        <v>107</v>
      </c>
      <c r="C146" s="26">
        <v>36431683</v>
      </c>
      <c r="D146" s="20">
        <v>89431373</v>
      </c>
      <c r="E146" s="11">
        <v>1202461</v>
      </c>
    </row>
    <row r="147" spans="1:7" ht="24" x14ac:dyDescent="0.25">
      <c r="A147" s="53" t="s">
        <v>84</v>
      </c>
      <c r="B147" s="46" t="s">
        <v>106</v>
      </c>
      <c r="C147" s="10">
        <f>C148+C150+C158+C160+C156+C154+C152</f>
        <v>370429668</v>
      </c>
      <c r="D147" s="10">
        <f t="shared" ref="D147:E147" si="11">D148+D150+D158+D160+D156+D154+D152</f>
        <v>341585743</v>
      </c>
      <c r="E147" s="10">
        <f t="shared" si="11"/>
        <v>330785448</v>
      </c>
    </row>
    <row r="148" spans="1:7" ht="42.75" customHeight="1" x14ac:dyDescent="0.25">
      <c r="A148" s="22" t="s">
        <v>66</v>
      </c>
      <c r="B148" s="33" t="s">
        <v>105</v>
      </c>
      <c r="C148" s="14">
        <f>C149</f>
        <v>78433</v>
      </c>
      <c r="D148" s="14">
        <f>D149</f>
        <v>78433</v>
      </c>
      <c r="E148" s="14">
        <f>E149</f>
        <v>78433</v>
      </c>
    </row>
    <row r="149" spans="1:7" ht="36" x14ac:dyDescent="0.25">
      <c r="A149" s="22" t="s">
        <v>67</v>
      </c>
      <c r="B149" s="33" t="s">
        <v>104</v>
      </c>
      <c r="C149" s="14">
        <v>78433</v>
      </c>
      <c r="D149" s="20">
        <v>78433</v>
      </c>
      <c r="E149" s="11">
        <v>78433</v>
      </c>
    </row>
    <row r="150" spans="1:7" ht="36" x14ac:dyDescent="0.25">
      <c r="A150" s="22" t="s">
        <v>258</v>
      </c>
      <c r="B150" s="33" t="s">
        <v>103</v>
      </c>
      <c r="C150" s="14">
        <f>C151</f>
        <v>3718242</v>
      </c>
      <c r="D150" s="14">
        <f>D151</f>
        <v>3718242</v>
      </c>
      <c r="E150" s="14">
        <f>E151</f>
        <v>3718242</v>
      </c>
    </row>
    <row r="151" spans="1:7" ht="48" x14ac:dyDescent="0.25">
      <c r="A151" s="22" t="s">
        <v>259</v>
      </c>
      <c r="B151" s="27" t="s">
        <v>102</v>
      </c>
      <c r="C151" s="20">
        <v>3718242</v>
      </c>
      <c r="D151" s="20">
        <v>3718242</v>
      </c>
      <c r="E151" s="20">
        <v>3718242</v>
      </c>
    </row>
    <row r="152" spans="1:7" ht="48" x14ac:dyDescent="0.25">
      <c r="A152" s="16" t="s">
        <v>156</v>
      </c>
      <c r="B152" s="33" t="s">
        <v>157</v>
      </c>
      <c r="C152" s="14">
        <f>C153</f>
        <v>1986</v>
      </c>
      <c r="D152" s="14">
        <f>D153</f>
        <v>0</v>
      </c>
      <c r="E152" s="14">
        <f>E153</f>
        <v>0</v>
      </c>
      <c r="F152" s="5"/>
    </row>
    <row r="153" spans="1:7" ht="48" x14ac:dyDescent="0.25">
      <c r="A153" s="16" t="s">
        <v>158</v>
      </c>
      <c r="B153" s="33" t="s">
        <v>159</v>
      </c>
      <c r="C153" s="14">
        <v>1986</v>
      </c>
      <c r="D153" s="20"/>
      <c r="E153" s="11"/>
    </row>
    <row r="154" spans="1:7" ht="61.5" customHeight="1" x14ac:dyDescent="0.25">
      <c r="A154" s="12" t="s">
        <v>175</v>
      </c>
      <c r="B154" s="45" t="s">
        <v>264</v>
      </c>
      <c r="C154" s="20">
        <f>C155</f>
        <v>5884786</v>
      </c>
      <c r="D154" s="20">
        <f>D155</f>
        <v>5884786</v>
      </c>
      <c r="E154" s="20">
        <f>E155</f>
        <v>11769573</v>
      </c>
      <c r="F154" s="4"/>
      <c r="G154" s="5"/>
    </row>
    <row r="155" spans="1:7" ht="48" x14ac:dyDescent="0.25">
      <c r="A155" s="12" t="s">
        <v>164</v>
      </c>
      <c r="B155" s="45" t="s">
        <v>265</v>
      </c>
      <c r="C155" s="20">
        <v>5884786</v>
      </c>
      <c r="D155" s="20">
        <v>5884786</v>
      </c>
      <c r="E155" s="11">
        <v>11769573</v>
      </c>
    </row>
    <row r="156" spans="1:7" ht="96" x14ac:dyDescent="0.25">
      <c r="A156" s="28" t="s">
        <v>304</v>
      </c>
      <c r="B156" s="29" t="s">
        <v>266</v>
      </c>
      <c r="C156" s="20">
        <f>C157</f>
        <v>13671000</v>
      </c>
      <c r="D156" s="20">
        <f>D157</f>
        <v>13671000</v>
      </c>
      <c r="E156" s="20">
        <f>E157</f>
        <v>13671000</v>
      </c>
    </row>
    <row r="157" spans="1:7" ht="90" customHeight="1" x14ac:dyDescent="0.25">
      <c r="A157" s="28" t="s">
        <v>305</v>
      </c>
      <c r="B157" s="29" t="s">
        <v>267</v>
      </c>
      <c r="C157" s="30">
        <v>13671000</v>
      </c>
      <c r="D157" s="20">
        <v>13671000</v>
      </c>
      <c r="E157" s="11">
        <v>13671000</v>
      </c>
    </row>
    <row r="158" spans="1:7" ht="30" customHeight="1" x14ac:dyDescent="0.25">
      <c r="A158" s="8" t="s">
        <v>173</v>
      </c>
      <c r="B158" s="31" t="s">
        <v>174</v>
      </c>
      <c r="C158" s="14">
        <f>C159</f>
        <v>1615000</v>
      </c>
      <c r="D158" s="14">
        <f>D159</f>
        <v>1693000</v>
      </c>
      <c r="E158" s="14">
        <f>E159</f>
        <v>1755000</v>
      </c>
    </row>
    <row r="159" spans="1:7" ht="24" x14ac:dyDescent="0.25">
      <c r="A159" s="12" t="s">
        <v>172</v>
      </c>
      <c r="B159" s="37" t="s">
        <v>171</v>
      </c>
      <c r="C159" s="14">
        <v>1615000</v>
      </c>
      <c r="D159" s="11">
        <v>1693000</v>
      </c>
      <c r="E159" s="11">
        <v>1755000</v>
      </c>
    </row>
    <row r="160" spans="1:7" ht="16.5" customHeight="1" x14ac:dyDescent="0.25">
      <c r="A160" s="22" t="s">
        <v>68</v>
      </c>
      <c r="B160" s="32" t="s">
        <v>101</v>
      </c>
      <c r="C160" s="14">
        <f>C161</f>
        <v>345460221</v>
      </c>
      <c r="D160" s="14">
        <f>D161</f>
        <v>316540282</v>
      </c>
      <c r="E160" s="14">
        <f>E161</f>
        <v>299793200</v>
      </c>
    </row>
    <row r="161" spans="1:5" ht="24" x14ac:dyDescent="0.25">
      <c r="A161" s="22" t="s">
        <v>69</v>
      </c>
      <c r="B161" s="33" t="s">
        <v>100</v>
      </c>
      <c r="C161" s="14">
        <v>345460221</v>
      </c>
      <c r="D161" s="11">
        <v>316540282</v>
      </c>
      <c r="E161" s="11">
        <v>299793200</v>
      </c>
    </row>
    <row r="162" spans="1:5" ht="17.25" customHeight="1" x14ac:dyDescent="0.25">
      <c r="A162" s="25" t="s">
        <v>78</v>
      </c>
      <c r="B162" s="34" t="s">
        <v>99</v>
      </c>
      <c r="C162" s="13">
        <f t="shared" ref="C162:E163" si="12">C163</f>
        <v>696164</v>
      </c>
      <c r="D162" s="13">
        <f t="shared" si="12"/>
        <v>696164</v>
      </c>
      <c r="E162" s="13">
        <f t="shared" si="12"/>
        <v>696164</v>
      </c>
    </row>
    <row r="163" spans="1:5" ht="48" x14ac:dyDescent="0.25">
      <c r="A163" s="22" t="s">
        <v>79</v>
      </c>
      <c r="B163" s="27" t="s">
        <v>98</v>
      </c>
      <c r="C163" s="14">
        <f t="shared" si="12"/>
        <v>696164</v>
      </c>
      <c r="D163" s="14">
        <f t="shared" si="12"/>
        <v>696164</v>
      </c>
      <c r="E163" s="14">
        <f t="shared" si="12"/>
        <v>696164</v>
      </c>
    </row>
    <row r="164" spans="1:5" ht="60" x14ac:dyDescent="0.25">
      <c r="A164" s="22" t="s">
        <v>80</v>
      </c>
      <c r="B164" s="38" t="s">
        <v>97</v>
      </c>
      <c r="C164" s="14">
        <v>696164</v>
      </c>
      <c r="D164" s="11">
        <v>696164</v>
      </c>
      <c r="E164" s="11">
        <v>696164</v>
      </c>
    </row>
    <row r="165" spans="1:5" ht="24" x14ac:dyDescent="0.25">
      <c r="A165" s="54" t="s">
        <v>237</v>
      </c>
      <c r="B165" s="34" t="s">
        <v>160</v>
      </c>
      <c r="C165" s="13">
        <f t="shared" ref="C165:E166" si="13">C166</f>
        <v>0</v>
      </c>
      <c r="D165" s="13">
        <f t="shared" si="13"/>
        <v>0</v>
      </c>
      <c r="E165" s="13">
        <f t="shared" si="13"/>
        <v>0</v>
      </c>
    </row>
    <row r="166" spans="1:5" ht="24" x14ac:dyDescent="0.25">
      <c r="A166" s="16" t="s">
        <v>161</v>
      </c>
      <c r="B166" s="33" t="s">
        <v>162</v>
      </c>
      <c r="C166" s="14">
        <f t="shared" si="13"/>
        <v>0</v>
      </c>
      <c r="D166" s="14">
        <f t="shared" si="13"/>
        <v>0</v>
      </c>
      <c r="E166" s="14">
        <f t="shared" si="13"/>
        <v>0</v>
      </c>
    </row>
    <row r="167" spans="1:5" ht="24" x14ac:dyDescent="0.25">
      <c r="A167" s="16" t="s">
        <v>161</v>
      </c>
      <c r="B167" s="33" t="s">
        <v>163</v>
      </c>
      <c r="C167" s="14"/>
      <c r="D167" s="11"/>
      <c r="E167" s="11"/>
    </row>
    <row r="168" spans="1:5" ht="36" x14ac:dyDescent="0.25">
      <c r="A168" s="54" t="s">
        <v>165</v>
      </c>
      <c r="B168" s="34" t="s">
        <v>166</v>
      </c>
      <c r="C168" s="13">
        <f t="shared" ref="C168:E169" si="14">C169</f>
        <v>-2366968.77</v>
      </c>
      <c r="D168" s="13">
        <f t="shared" si="14"/>
        <v>0</v>
      </c>
      <c r="E168" s="13">
        <f t="shared" si="14"/>
        <v>0</v>
      </c>
    </row>
    <row r="169" spans="1:5" ht="36" x14ac:dyDescent="0.25">
      <c r="A169" s="16" t="s">
        <v>167</v>
      </c>
      <c r="B169" s="33" t="s">
        <v>168</v>
      </c>
      <c r="C169" s="14">
        <f t="shared" si="14"/>
        <v>-2366968.77</v>
      </c>
      <c r="D169" s="14">
        <f t="shared" si="14"/>
        <v>0</v>
      </c>
      <c r="E169" s="14">
        <f t="shared" si="14"/>
        <v>0</v>
      </c>
    </row>
    <row r="170" spans="1:5" ht="36" x14ac:dyDescent="0.25">
      <c r="A170" s="16" t="s">
        <v>169</v>
      </c>
      <c r="B170" s="33" t="s">
        <v>170</v>
      </c>
      <c r="C170" s="14">
        <v>-2366968.77</v>
      </c>
      <c r="D170" s="11"/>
      <c r="E170" s="11"/>
    </row>
    <row r="174" spans="1:5" x14ac:dyDescent="0.25">
      <c r="C174" s="2"/>
    </row>
  </sheetData>
  <mergeCells count="3">
    <mergeCell ref="A8:E8"/>
    <mergeCell ref="A9:E9"/>
    <mergeCell ref="D1:E6"/>
  </mergeCells>
  <hyperlinks>
    <hyperlink ref="A89" r:id="rId1" location="dst100655" display="https://www.consultant.ru/document/cons_doc_LAW_460025/dce70e6a9dcd7ffcce2ca3ad4c08d13e13fefa8b/ - dst100655" xr:uid="{00000000-0004-0000-0100-000000000000}"/>
    <hyperlink ref="A90" r:id="rId2" location="dst100655" display="https://www.consultant.ru/document/cons_doc_LAW_460025/dce70e6a9dcd7ffcce2ca3ad4c08d13e13fefa8b/ - dst100655" xr:uid="{00000000-0004-0000-0100-000001000000}"/>
    <hyperlink ref="A107" r:id="rId3" display="https://www.consultant.ru/document/cons_doc_LAW_460025/" xr:uid="{00000000-0004-0000-0100-000002000000}"/>
  </hyperlinks>
  <pageMargins left="0.70866141732283472" right="0.70866141732283472" top="0.74803149606299213" bottom="0.74803149606299213" header="0.31496062992125984" footer="0.31496062992125984"/>
  <pageSetup paperSize="9" scale="60" orientation="portrait" verticalDpi="0" r:id="rId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J536"/>
  <sheetViews>
    <sheetView tabSelected="1" topLeftCell="A4" workbookViewId="0">
      <selection activeCell="A7" sqref="A7:H7"/>
    </sheetView>
  </sheetViews>
  <sheetFormatPr defaultRowHeight="15" x14ac:dyDescent="0.25"/>
  <cols>
    <col min="1" max="1" width="32" customWidth="1"/>
    <col min="4" max="4" width="14.5703125" customWidth="1"/>
    <col min="6" max="6" width="15.140625" customWidth="1"/>
    <col min="7" max="7" width="13.5703125" customWidth="1"/>
    <col min="8" max="8" width="18.85546875" customWidth="1"/>
    <col min="10" max="10" width="10.5703125" bestFit="1" customWidth="1"/>
  </cols>
  <sheetData>
    <row r="1" spans="1:8" x14ac:dyDescent="0.25">
      <c r="F1" s="316" t="s">
        <v>1097</v>
      </c>
      <c r="G1" s="316"/>
      <c r="H1" s="316"/>
    </row>
    <row r="2" spans="1:8" x14ac:dyDescent="0.25">
      <c r="F2" s="316"/>
      <c r="G2" s="316"/>
      <c r="H2" s="316"/>
    </row>
    <row r="3" spans="1:8" x14ac:dyDescent="0.25">
      <c r="F3" s="316"/>
      <c r="G3" s="316"/>
      <c r="H3" s="316"/>
    </row>
    <row r="4" spans="1:8" x14ac:dyDescent="0.25">
      <c r="F4" s="316"/>
      <c r="G4" s="316"/>
      <c r="H4" s="316"/>
    </row>
    <row r="5" spans="1:8" x14ac:dyDescent="0.25">
      <c r="F5" s="316"/>
      <c r="G5" s="316"/>
      <c r="H5" s="316"/>
    </row>
    <row r="6" spans="1:8" ht="68.25" customHeight="1" x14ac:dyDescent="0.25">
      <c r="F6" s="316"/>
      <c r="G6" s="316"/>
      <c r="H6" s="316"/>
    </row>
    <row r="7" spans="1:8" ht="54" customHeight="1" x14ac:dyDescent="0.25">
      <c r="A7" s="315" t="s">
        <v>888</v>
      </c>
      <c r="B7" s="315"/>
      <c r="C7" s="315"/>
      <c r="D7" s="315"/>
      <c r="E7" s="315"/>
      <c r="F7" s="315"/>
      <c r="G7" s="315"/>
      <c r="H7" s="315"/>
    </row>
    <row r="9" spans="1:8" x14ac:dyDescent="0.25">
      <c r="A9" s="70"/>
      <c r="B9" s="70"/>
      <c r="C9" s="70"/>
      <c r="D9" s="71"/>
      <c r="E9" s="70"/>
      <c r="F9" s="314" t="s">
        <v>350</v>
      </c>
      <c r="G9" s="314"/>
      <c r="H9" s="314"/>
    </row>
    <row r="10" spans="1:8" x14ac:dyDescent="0.25">
      <c r="A10" s="75" t="s">
        <v>0</v>
      </c>
      <c r="B10" s="75" t="s">
        <v>351</v>
      </c>
      <c r="C10" s="75" t="s">
        <v>352</v>
      </c>
      <c r="D10" s="76" t="s">
        <v>353</v>
      </c>
      <c r="E10" s="75" t="s">
        <v>354</v>
      </c>
      <c r="F10" s="77" t="s">
        <v>310</v>
      </c>
      <c r="G10" s="77" t="s">
        <v>311</v>
      </c>
      <c r="H10" s="77" t="s">
        <v>312</v>
      </c>
    </row>
    <row r="11" spans="1:8" x14ac:dyDescent="0.25">
      <c r="A11" s="78"/>
      <c r="B11" s="78"/>
      <c r="C11" s="78"/>
      <c r="D11" s="79"/>
      <c r="E11" s="78"/>
      <c r="F11" s="80"/>
      <c r="G11" s="81"/>
      <c r="H11" s="81"/>
    </row>
    <row r="12" spans="1:8" x14ac:dyDescent="0.25">
      <c r="A12" s="88" t="s">
        <v>355</v>
      </c>
      <c r="B12" s="89">
        <v>0</v>
      </c>
      <c r="C12" s="89">
        <v>0</v>
      </c>
      <c r="D12" s="90" t="s">
        <v>356</v>
      </c>
      <c r="E12" s="91">
        <v>0</v>
      </c>
      <c r="F12" s="92">
        <f>F14+F167+F195+F243+F265+F404+F432+F438+F505+F529+F13</f>
        <v>740960594.56999993</v>
      </c>
      <c r="G12" s="92">
        <f>G14+G167+G195+G243+G265+G404+G432+G438+G505+G529+G13</f>
        <v>651679289</v>
      </c>
      <c r="H12" s="92">
        <f>H14+H167+H195+H243+H265+H404+H432+H438+H505+H529+H13</f>
        <v>728892869</v>
      </c>
    </row>
    <row r="13" spans="1:8" x14ac:dyDescent="0.25">
      <c r="A13" s="88" t="s">
        <v>357</v>
      </c>
      <c r="B13" s="89"/>
      <c r="C13" s="89"/>
      <c r="D13" s="90"/>
      <c r="E13" s="91"/>
      <c r="F13" s="92"/>
      <c r="G13" s="92">
        <v>5325012</v>
      </c>
      <c r="H13" s="92">
        <v>11157658</v>
      </c>
    </row>
    <row r="14" spans="1:8" ht="24" x14ac:dyDescent="0.25">
      <c r="A14" s="88" t="s">
        <v>358</v>
      </c>
      <c r="B14" s="93" t="s">
        <v>359</v>
      </c>
      <c r="C14" s="89"/>
      <c r="D14" s="90"/>
      <c r="E14" s="91"/>
      <c r="F14" s="92">
        <f>F15+F20+F30+F80+F101+F105+F75+F95</f>
        <v>76919206.569999993</v>
      </c>
      <c r="G14" s="92">
        <f>G15+G20+G30+G80+G101+G105+G75</f>
        <v>58122021</v>
      </c>
      <c r="H14" s="92">
        <f>H15+H20+H30+H80+H101+H105+H75</f>
        <v>58848988</v>
      </c>
    </row>
    <row r="15" spans="1:8" ht="48" x14ac:dyDescent="0.25">
      <c r="A15" s="88" t="s">
        <v>360</v>
      </c>
      <c r="B15" s="93" t="s">
        <v>359</v>
      </c>
      <c r="C15" s="93" t="s">
        <v>361</v>
      </c>
      <c r="D15" s="90"/>
      <c r="E15" s="91"/>
      <c r="F15" s="92">
        <f>F16</f>
        <v>2030000</v>
      </c>
      <c r="G15" s="92">
        <f t="shared" ref="G15:H18" si="0">G16</f>
        <v>2030000</v>
      </c>
      <c r="H15" s="92">
        <f t="shared" si="0"/>
        <v>2030000</v>
      </c>
    </row>
    <row r="16" spans="1:8" ht="24" x14ac:dyDescent="0.25">
      <c r="A16" s="94" t="s">
        <v>362</v>
      </c>
      <c r="B16" s="95" t="s">
        <v>359</v>
      </c>
      <c r="C16" s="95" t="s">
        <v>361</v>
      </c>
      <c r="D16" s="94" t="s">
        <v>363</v>
      </c>
      <c r="E16" s="96"/>
      <c r="F16" s="97">
        <f>F17</f>
        <v>2030000</v>
      </c>
      <c r="G16" s="97">
        <f t="shared" si="0"/>
        <v>2030000</v>
      </c>
      <c r="H16" s="97">
        <f t="shared" si="0"/>
        <v>2030000</v>
      </c>
    </row>
    <row r="17" spans="1:8" x14ac:dyDescent="0.25">
      <c r="A17" s="94" t="s">
        <v>364</v>
      </c>
      <c r="B17" s="95" t="s">
        <v>359</v>
      </c>
      <c r="C17" s="95" t="s">
        <v>361</v>
      </c>
      <c r="D17" s="94" t="s">
        <v>365</v>
      </c>
      <c r="E17" s="96"/>
      <c r="F17" s="97">
        <f>F18</f>
        <v>2030000</v>
      </c>
      <c r="G17" s="97">
        <f t="shared" si="0"/>
        <v>2030000</v>
      </c>
      <c r="H17" s="97">
        <f t="shared" si="0"/>
        <v>2030000</v>
      </c>
    </row>
    <row r="18" spans="1:8" ht="36" x14ac:dyDescent="0.25">
      <c r="A18" s="98" t="s">
        <v>366</v>
      </c>
      <c r="B18" s="95" t="s">
        <v>359</v>
      </c>
      <c r="C18" s="95" t="s">
        <v>361</v>
      </c>
      <c r="D18" s="99" t="s">
        <v>367</v>
      </c>
      <c r="E18" s="96"/>
      <c r="F18" s="97">
        <f>F19</f>
        <v>2030000</v>
      </c>
      <c r="G18" s="97">
        <f t="shared" si="0"/>
        <v>2030000</v>
      </c>
      <c r="H18" s="97">
        <f t="shared" si="0"/>
        <v>2030000</v>
      </c>
    </row>
    <row r="19" spans="1:8" ht="72" x14ac:dyDescent="0.25">
      <c r="A19" s="94" t="s">
        <v>368</v>
      </c>
      <c r="B19" s="95" t="s">
        <v>359</v>
      </c>
      <c r="C19" s="95" t="s">
        <v>361</v>
      </c>
      <c r="D19" s="99" t="s">
        <v>367</v>
      </c>
      <c r="E19" s="96">
        <v>100</v>
      </c>
      <c r="F19" s="97">
        <v>2030000</v>
      </c>
      <c r="G19" s="100">
        <v>2030000</v>
      </c>
      <c r="H19" s="100">
        <v>2030000</v>
      </c>
    </row>
    <row r="20" spans="1:8" ht="60" x14ac:dyDescent="0.25">
      <c r="A20" s="88" t="s">
        <v>369</v>
      </c>
      <c r="B20" s="93" t="s">
        <v>359</v>
      </c>
      <c r="C20" s="93" t="s">
        <v>370</v>
      </c>
      <c r="D20" s="90"/>
      <c r="E20" s="91"/>
      <c r="F20" s="92">
        <f>F21+F26</f>
        <v>965000</v>
      </c>
      <c r="G20" s="92">
        <f>G21+G26</f>
        <v>880000</v>
      </c>
      <c r="H20" s="92">
        <f>H21+H26</f>
        <v>880000</v>
      </c>
    </row>
    <row r="21" spans="1:8" ht="36" x14ac:dyDescent="0.25">
      <c r="A21" s="94" t="s">
        <v>371</v>
      </c>
      <c r="B21" s="95" t="s">
        <v>359</v>
      </c>
      <c r="C21" s="95" t="s">
        <v>370</v>
      </c>
      <c r="D21" s="101" t="s">
        <v>372</v>
      </c>
      <c r="E21" s="96"/>
      <c r="F21" s="97">
        <f>F22</f>
        <v>135000</v>
      </c>
      <c r="G21" s="97">
        <f>G22</f>
        <v>50000</v>
      </c>
      <c r="H21" s="97">
        <f>H22</f>
        <v>50000</v>
      </c>
    </row>
    <row r="22" spans="1:8" ht="72" x14ac:dyDescent="0.25">
      <c r="A22" s="94" t="s">
        <v>373</v>
      </c>
      <c r="B22" s="95" t="s">
        <v>359</v>
      </c>
      <c r="C22" s="95" t="s">
        <v>370</v>
      </c>
      <c r="D22" s="99" t="s">
        <v>374</v>
      </c>
      <c r="E22" s="96"/>
      <c r="F22" s="97">
        <f>F25</f>
        <v>135000</v>
      </c>
      <c r="G22" s="97">
        <f>G25</f>
        <v>50000</v>
      </c>
      <c r="H22" s="97">
        <f>H25</f>
        <v>50000</v>
      </c>
    </row>
    <row r="23" spans="1:8" ht="72" x14ac:dyDescent="0.25">
      <c r="A23" s="102" t="s">
        <v>375</v>
      </c>
      <c r="B23" s="95" t="s">
        <v>359</v>
      </c>
      <c r="C23" s="95" t="s">
        <v>370</v>
      </c>
      <c r="D23" s="99" t="s">
        <v>376</v>
      </c>
      <c r="E23" s="96"/>
      <c r="F23" s="97">
        <f t="shared" ref="F23:H24" si="1">F24</f>
        <v>135000</v>
      </c>
      <c r="G23" s="97">
        <f t="shared" si="1"/>
        <v>50000</v>
      </c>
      <c r="H23" s="97">
        <f t="shared" si="1"/>
        <v>50000</v>
      </c>
    </row>
    <row r="24" spans="1:8" ht="24" x14ac:dyDescent="0.25">
      <c r="A24" s="94" t="s">
        <v>377</v>
      </c>
      <c r="B24" s="95" t="s">
        <v>359</v>
      </c>
      <c r="C24" s="95" t="s">
        <v>370</v>
      </c>
      <c r="D24" s="99" t="s">
        <v>378</v>
      </c>
      <c r="E24" s="96"/>
      <c r="F24" s="97">
        <f t="shared" si="1"/>
        <v>135000</v>
      </c>
      <c r="G24" s="97">
        <f t="shared" si="1"/>
        <v>50000</v>
      </c>
      <c r="H24" s="97">
        <f t="shared" si="1"/>
        <v>50000</v>
      </c>
    </row>
    <row r="25" spans="1:8" ht="36" x14ac:dyDescent="0.25">
      <c r="A25" s="94" t="s">
        <v>379</v>
      </c>
      <c r="B25" s="95" t="s">
        <v>359</v>
      </c>
      <c r="C25" s="95" t="s">
        <v>370</v>
      </c>
      <c r="D25" s="99" t="s">
        <v>378</v>
      </c>
      <c r="E25" s="96">
        <v>200</v>
      </c>
      <c r="F25" s="97">
        <v>135000</v>
      </c>
      <c r="G25" s="100">
        <v>50000</v>
      </c>
      <c r="H25" s="100">
        <v>50000</v>
      </c>
    </row>
    <row r="26" spans="1:8" ht="36" x14ac:dyDescent="0.25">
      <c r="A26" s="98" t="s">
        <v>380</v>
      </c>
      <c r="B26" s="95" t="s">
        <v>359</v>
      </c>
      <c r="C26" s="95" t="s">
        <v>370</v>
      </c>
      <c r="D26" s="94" t="s">
        <v>381</v>
      </c>
      <c r="E26" s="96"/>
      <c r="F26" s="97">
        <f t="shared" ref="F26:H28" si="2">F27</f>
        <v>830000</v>
      </c>
      <c r="G26" s="97">
        <f t="shared" si="2"/>
        <v>830000</v>
      </c>
      <c r="H26" s="97">
        <f t="shared" si="2"/>
        <v>830000</v>
      </c>
    </row>
    <row r="27" spans="1:8" ht="24" x14ac:dyDescent="0.25">
      <c r="A27" s="98" t="s">
        <v>382</v>
      </c>
      <c r="B27" s="95" t="s">
        <v>359</v>
      </c>
      <c r="C27" s="95" t="s">
        <v>370</v>
      </c>
      <c r="D27" s="94" t="s">
        <v>383</v>
      </c>
      <c r="E27" s="96"/>
      <c r="F27" s="97">
        <f t="shared" si="2"/>
        <v>830000</v>
      </c>
      <c r="G27" s="97">
        <f t="shared" si="2"/>
        <v>830000</v>
      </c>
      <c r="H27" s="97">
        <f t="shared" si="2"/>
        <v>830000</v>
      </c>
    </row>
    <row r="28" spans="1:8" ht="36" x14ac:dyDescent="0.25">
      <c r="A28" s="98" t="s">
        <v>366</v>
      </c>
      <c r="B28" s="95" t="s">
        <v>359</v>
      </c>
      <c r="C28" s="95" t="s">
        <v>370</v>
      </c>
      <c r="D28" s="99" t="s">
        <v>384</v>
      </c>
      <c r="E28" s="96"/>
      <c r="F28" s="97">
        <f t="shared" si="2"/>
        <v>830000</v>
      </c>
      <c r="G28" s="97">
        <f t="shared" si="2"/>
        <v>830000</v>
      </c>
      <c r="H28" s="97">
        <f t="shared" si="2"/>
        <v>830000</v>
      </c>
    </row>
    <row r="29" spans="1:8" ht="72" x14ac:dyDescent="0.25">
      <c r="A29" s="94" t="s">
        <v>368</v>
      </c>
      <c r="B29" s="95" t="s">
        <v>359</v>
      </c>
      <c r="C29" s="95" t="s">
        <v>370</v>
      </c>
      <c r="D29" s="99" t="s">
        <v>384</v>
      </c>
      <c r="E29" s="96">
        <v>100</v>
      </c>
      <c r="F29" s="97">
        <v>830000</v>
      </c>
      <c r="G29" s="100">
        <v>830000</v>
      </c>
      <c r="H29" s="100">
        <v>830000</v>
      </c>
    </row>
    <row r="30" spans="1:8" ht="72" x14ac:dyDescent="0.25">
      <c r="A30" s="88" t="s">
        <v>385</v>
      </c>
      <c r="B30" s="93" t="s">
        <v>359</v>
      </c>
      <c r="C30" s="93" t="s">
        <v>386</v>
      </c>
      <c r="D30" s="90"/>
      <c r="E30" s="91"/>
      <c r="F30" s="92">
        <f>F31+F38+F47+F52+F59+F64+F71</f>
        <v>23693623</v>
      </c>
      <c r="G30" s="92">
        <f>G31+G38+G47+G52+G59+G64+G71</f>
        <v>22998623</v>
      </c>
      <c r="H30" s="92">
        <f>H31+H38+H47+H52+H59+H64+H71</f>
        <v>23085590</v>
      </c>
    </row>
    <row r="31" spans="1:8" ht="48" x14ac:dyDescent="0.25">
      <c r="A31" s="98" t="s">
        <v>387</v>
      </c>
      <c r="B31" s="95" t="s">
        <v>359</v>
      </c>
      <c r="C31" s="95" t="s">
        <v>386</v>
      </c>
      <c r="D31" s="101" t="s">
        <v>388</v>
      </c>
      <c r="E31" s="96"/>
      <c r="F31" s="97">
        <f>F32</f>
        <v>86967</v>
      </c>
      <c r="G31" s="97">
        <f>G32</f>
        <v>86967</v>
      </c>
      <c r="H31" s="97">
        <f>H32</f>
        <v>173934</v>
      </c>
    </row>
    <row r="32" spans="1:8" ht="60" x14ac:dyDescent="0.25">
      <c r="A32" s="98" t="s">
        <v>389</v>
      </c>
      <c r="B32" s="95" t="s">
        <v>359</v>
      </c>
      <c r="C32" s="95" t="s">
        <v>386</v>
      </c>
      <c r="D32" s="101" t="s">
        <v>390</v>
      </c>
      <c r="E32" s="96"/>
      <c r="F32" s="97">
        <f t="shared" ref="F32:H36" si="3">F33</f>
        <v>86967</v>
      </c>
      <c r="G32" s="97">
        <f t="shared" si="3"/>
        <v>86967</v>
      </c>
      <c r="H32" s="97">
        <f t="shared" si="3"/>
        <v>173934</v>
      </c>
    </row>
    <row r="33" spans="1:8" ht="48" x14ac:dyDescent="0.25">
      <c r="A33" s="98" t="s">
        <v>391</v>
      </c>
      <c r="B33" s="95" t="s">
        <v>359</v>
      </c>
      <c r="C33" s="95" t="s">
        <v>386</v>
      </c>
      <c r="D33" s="101" t="s">
        <v>392</v>
      </c>
      <c r="E33" s="96"/>
      <c r="F33" s="97">
        <f>F36+F34</f>
        <v>86967</v>
      </c>
      <c r="G33" s="97">
        <f t="shared" ref="G33:H33" si="4">G36+G34</f>
        <v>86967</v>
      </c>
      <c r="H33" s="97">
        <f t="shared" si="4"/>
        <v>173934</v>
      </c>
    </row>
    <row r="34" spans="1:8" ht="72" x14ac:dyDescent="0.25">
      <c r="A34" s="98" t="s">
        <v>393</v>
      </c>
      <c r="B34" s="95" t="s">
        <v>359</v>
      </c>
      <c r="C34" s="95" t="s">
        <v>386</v>
      </c>
      <c r="D34" s="101" t="s">
        <v>1093</v>
      </c>
      <c r="E34" s="96"/>
      <c r="F34" s="97">
        <f>F35</f>
        <v>0</v>
      </c>
      <c r="G34" s="97">
        <f t="shared" ref="G34:H34" si="5">G35</f>
        <v>86967</v>
      </c>
      <c r="H34" s="97">
        <f t="shared" si="5"/>
        <v>173934</v>
      </c>
    </row>
    <row r="35" spans="1:8" ht="72" x14ac:dyDescent="0.25">
      <c r="A35" s="98" t="s">
        <v>368</v>
      </c>
      <c r="B35" s="95" t="s">
        <v>359</v>
      </c>
      <c r="C35" s="95" t="s">
        <v>386</v>
      </c>
      <c r="D35" s="101" t="s">
        <v>1093</v>
      </c>
      <c r="E35" s="96">
        <v>100</v>
      </c>
      <c r="F35" s="97"/>
      <c r="G35" s="97">
        <v>86967</v>
      </c>
      <c r="H35" s="97">
        <v>173934</v>
      </c>
    </row>
    <row r="36" spans="1:8" ht="72" x14ac:dyDescent="0.25">
      <c r="A36" s="261" t="s">
        <v>393</v>
      </c>
      <c r="B36" s="268" t="s">
        <v>359</v>
      </c>
      <c r="C36" s="268" t="s">
        <v>386</v>
      </c>
      <c r="D36" s="267" t="s">
        <v>1094</v>
      </c>
      <c r="E36" s="266"/>
      <c r="F36" s="265">
        <f t="shared" si="3"/>
        <v>86967</v>
      </c>
      <c r="G36" s="265">
        <f t="shared" si="3"/>
        <v>0</v>
      </c>
      <c r="H36" s="265">
        <f t="shared" si="3"/>
        <v>0</v>
      </c>
    </row>
    <row r="37" spans="1:8" ht="72" x14ac:dyDescent="0.25">
      <c r="A37" s="261" t="s">
        <v>368</v>
      </c>
      <c r="B37" s="268" t="s">
        <v>359</v>
      </c>
      <c r="C37" s="268" t="s">
        <v>386</v>
      </c>
      <c r="D37" s="267" t="s">
        <v>1094</v>
      </c>
      <c r="E37" s="266">
        <v>100</v>
      </c>
      <c r="F37" s="265">
        <v>86967</v>
      </c>
      <c r="G37" s="265"/>
      <c r="H37" s="265"/>
    </row>
    <row r="38" spans="1:8" ht="36" x14ac:dyDescent="0.25">
      <c r="A38" s="94" t="s">
        <v>371</v>
      </c>
      <c r="B38" s="95" t="s">
        <v>359</v>
      </c>
      <c r="C38" s="95" t="s">
        <v>386</v>
      </c>
      <c r="D38" s="101" t="s">
        <v>394</v>
      </c>
      <c r="E38" s="96"/>
      <c r="F38" s="97">
        <f>F39</f>
        <v>2295000</v>
      </c>
      <c r="G38" s="97">
        <f>G39</f>
        <v>1600000</v>
      </c>
      <c r="H38" s="97">
        <f>H39</f>
        <v>1600000</v>
      </c>
    </row>
    <row r="39" spans="1:8" ht="72" x14ac:dyDescent="0.25">
      <c r="A39" s="94" t="s">
        <v>373</v>
      </c>
      <c r="B39" s="95" t="s">
        <v>359</v>
      </c>
      <c r="C39" s="95" t="s">
        <v>386</v>
      </c>
      <c r="D39" s="99" t="s">
        <v>374</v>
      </c>
      <c r="E39" s="96"/>
      <c r="F39" s="97">
        <f>F44+F40</f>
        <v>2295000</v>
      </c>
      <c r="G39" s="97">
        <f>G44+G40</f>
        <v>1600000</v>
      </c>
      <c r="H39" s="97">
        <f>H44+H40</f>
        <v>1600000</v>
      </c>
    </row>
    <row r="40" spans="1:8" ht="60" x14ac:dyDescent="0.25">
      <c r="A40" s="94" t="s">
        <v>395</v>
      </c>
      <c r="B40" s="95" t="s">
        <v>359</v>
      </c>
      <c r="C40" s="95" t="s">
        <v>386</v>
      </c>
      <c r="D40" s="99" t="s">
        <v>396</v>
      </c>
      <c r="E40" s="96"/>
      <c r="F40" s="97">
        <f>F41</f>
        <v>100000</v>
      </c>
      <c r="G40" s="97">
        <f>G41</f>
        <v>100000</v>
      </c>
      <c r="H40" s="97">
        <f>H41</f>
        <v>100000</v>
      </c>
    </row>
    <row r="41" spans="1:8" ht="24" x14ac:dyDescent="0.25">
      <c r="A41" s="94" t="s">
        <v>377</v>
      </c>
      <c r="B41" s="95" t="s">
        <v>359</v>
      </c>
      <c r="C41" s="95" t="s">
        <v>386</v>
      </c>
      <c r="D41" s="99" t="s">
        <v>397</v>
      </c>
      <c r="E41" s="96"/>
      <c r="F41" s="97">
        <f>F42+F43</f>
        <v>100000</v>
      </c>
      <c r="G41" s="97">
        <f>G42+G43</f>
        <v>100000</v>
      </c>
      <c r="H41" s="97">
        <f>H42+H43</f>
        <v>100000</v>
      </c>
    </row>
    <row r="42" spans="1:8" ht="72" x14ac:dyDescent="0.25">
      <c r="A42" s="94" t="s">
        <v>368</v>
      </c>
      <c r="B42" s="95" t="s">
        <v>359</v>
      </c>
      <c r="C42" s="95" t="s">
        <v>386</v>
      </c>
      <c r="D42" s="99" t="s">
        <v>397</v>
      </c>
      <c r="E42" s="96">
        <v>100</v>
      </c>
      <c r="F42" s="97">
        <v>50000</v>
      </c>
      <c r="G42" s="100">
        <v>50000</v>
      </c>
      <c r="H42" s="100">
        <v>50000</v>
      </c>
    </row>
    <row r="43" spans="1:8" ht="24" x14ac:dyDescent="0.25">
      <c r="A43" s="94" t="s">
        <v>398</v>
      </c>
      <c r="B43" s="95" t="s">
        <v>359</v>
      </c>
      <c r="C43" s="95" t="s">
        <v>386</v>
      </c>
      <c r="D43" s="99" t="s">
        <v>397</v>
      </c>
      <c r="E43" s="96">
        <v>200</v>
      </c>
      <c r="F43" s="97">
        <v>50000</v>
      </c>
      <c r="G43" s="100">
        <v>50000</v>
      </c>
      <c r="H43" s="100">
        <v>50000</v>
      </c>
    </row>
    <row r="44" spans="1:8" ht="72" x14ac:dyDescent="0.25">
      <c r="A44" s="102" t="s">
        <v>375</v>
      </c>
      <c r="B44" s="95" t="s">
        <v>359</v>
      </c>
      <c r="C44" s="95" t="s">
        <v>386</v>
      </c>
      <c r="D44" s="99" t="s">
        <v>376</v>
      </c>
      <c r="E44" s="96"/>
      <c r="F44" s="97">
        <f t="shared" ref="F44:H45" si="6">F45</f>
        <v>2195000</v>
      </c>
      <c r="G44" s="97">
        <f t="shared" si="6"/>
        <v>1500000</v>
      </c>
      <c r="H44" s="97">
        <f t="shared" si="6"/>
        <v>1500000</v>
      </c>
    </row>
    <row r="45" spans="1:8" ht="24" x14ac:dyDescent="0.25">
      <c r="A45" s="94" t="s">
        <v>377</v>
      </c>
      <c r="B45" s="95" t="s">
        <v>359</v>
      </c>
      <c r="C45" s="95" t="s">
        <v>386</v>
      </c>
      <c r="D45" s="99" t="s">
        <v>378</v>
      </c>
      <c r="E45" s="96"/>
      <c r="F45" s="97">
        <f t="shared" si="6"/>
        <v>2195000</v>
      </c>
      <c r="G45" s="97">
        <f t="shared" si="6"/>
        <v>1500000</v>
      </c>
      <c r="H45" s="97">
        <f t="shared" si="6"/>
        <v>1500000</v>
      </c>
    </row>
    <row r="46" spans="1:8" ht="24" x14ac:dyDescent="0.25">
      <c r="A46" s="94" t="s">
        <v>398</v>
      </c>
      <c r="B46" s="95" t="s">
        <v>359</v>
      </c>
      <c r="C46" s="95" t="s">
        <v>386</v>
      </c>
      <c r="D46" s="99" t="s">
        <v>378</v>
      </c>
      <c r="E46" s="96">
        <v>200</v>
      </c>
      <c r="F46" s="103">
        <v>2195000</v>
      </c>
      <c r="G46" s="100">
        <v>1500000</v>
      </c>
      <c r="H46" s="100">
        <v>1500000</v>
      </c>
    </row>
    <row r="47" spans="1:8" ht="36" x14ac:dyDescent="0.25">
      <c r="A47" s="98" t="s">
        <v>399</v>
      </c>
      <c r="B47" s="95" t="s">
        <v>359</v>
      </c>
      <c r="C47" s="95" t="s">
        <v>386</v>
      </c>
      <c r="D47" s="94" t="s">
        <v>400</v>
      </c>
      <c r="E47" s="96"/>
      <c r="F47" s="97">
        <f>F48</f>
        <v>237464</v>
      </c>
      <c r="G47" s="97">
        <f t="shared" ref="G47:H50" si="7">G48</f>
        <v>237464</v>
      </c>
      <c r="H47" s="97">
        <f t="shared" si="7"/>
        <v>237464</v>
      </c>
    </row>
    <row r="48" spans="1:8" ht="72" x14ac:dyDescent="0.25">
      <c r="A48" s="94" t="s">
        <v>401</v>
      </c>
      <c r="B48" s="95" t="s">
        <v>359</v>
      </c>
      <c r="C48" s="95" t="s">
        <v>386</v>
      </c>
      <c r="D48" s="94" t="s">
        <v>402</v>
      </c>
      <c r="E48" s="96"/>
      <c r="F48" s="97">
        <f>F49</f>
        <v>237464</v>
      </c>
      <c r="G48" s="97">
        <f t="shared" si="7"/>
        <v>237464</v>
      </c>
      <c r="H48" s="97">
        <f t="shared" si="7"/>
        <v>237464</v>
      </c>
    </row>
    <row r="49" spans="1:8" ht="48" x14ac:dyDescent="0.25">
      <c r="A49" s="98" t="s">
        <v>403</v>
      </c>
      <c r="B49" s="95" t="s">
        <v>359</v>
      </c>
      <c r="C49" s="95" t="s">
        <v>386</v>
      </c>
      <c r="D49" s="94" t="s">
        <v>404</v>
      </c>
      <c r="E49" s="96"/>
      <c r="F49" s="97">
        <f>F50</f>
        <v>237464</v>
      </c>
      <c r="G49" s="97">
        <f t="shared" si="7"/>
        <v>237464</v>
      </c>
      <c r="H49" s="97">
        <f t="shared" si="7"/>
        <v>237464</v>
      </c>
    </row>
    <row r="50" spans="1:8" ht="36" x14ac:dyDescent="0.25">
      <c r="A50" s="98" t="s">
        <v>405</v>
      </c>
      <c r="B50" s="95" t="s">
        <v>359</v>
      </c>
      <c r="C50" s="95" t="s">
        <v>386</v>
      </c>
      <c r="D50" s="94" t="s">
        <v>406</v>
      </c>
      <c r="E50" s="96"/>
      <c r="F50" s="97">
        <f>F51</f>
        <v>237464</v>
      </c>
      <c r="G50" s="97">
        <f t="shared" si="7"/>
        <v>237464</v>
      </c>
      <c r="H50" s="97">
        <f t="shared" si="7"/>
        <v>237464</v>
      </c>
    </row>
    <row r="51" spans="1:8" ht="72" x14ac:dyDescent="0.25">
      <c r="A51" s="94" t="s">
        <v>368</v>
      </c>
      <c r="B51" s="95" t="s">
        <v>359</v>
      </c>
      <c r="C51" s="95" t="s">
        <v>386</v>
      </c>
      <c r="D51" s="94" t="s">
        <v>406</v>
      </c>
      <c r="E51" s="96">
        <v>100</v>
      </c>
      <c r="F51" s="103">
        <v>237464</v>
      </c>
      <c r="G51" s="100">
        <v>237464</v>
      </c>
      <c r="H51" s="100">
        <v>237464</v>
      </c>
    </row>
    <row r="52" spans="1:8" ht="48" x14ac:dyDescent="0.25">
      <c r="A52" s="98" t="s">
        <v>407</v>
      </c>
      <c r="B52" s="104" t="s">
        <v>359</v>
      </c>
      <c r="C52" s="104" t="s">
        <v>386</v>
      </c>
      <c r="D52" s="94" t="s">
        <v>408</v>
      </c>
      <c r="E52" s="105"/>
      <c r="F52" s="97">
        <f t="shared" ref="F52:H53" si="8">F53</f>
        <v>696200</v>
      </c>
      <c r="G52" s="97">
        <f t="shared" si="8"/>
        <v>696200</v>
      </c>
      <c r="H52" s="97">
        <f t="shared" si="8"/>
        <v>696200</v>
      </c>
    </row>
    <row r="53" spans="1:8" ht="84" x14ac:dyDescent="0.25">
      <c r="A53" s="94" t="s">
        <v>409</v>
      </c>
      <c r="B53" s="104" t="s">
        <v>359</v>
      </c>
      <c r="C53" s="104" t="s">
        <v>386</v>
      </c>
      <c r="D53" s="94" t="s">
        <v>410</v>
      </c>
      <c r="E53" s="105"/>
      <c r="F53" s="97">
        <f t="shared" si="8"/>
        <v>696200</v>
      </c>
      <c r="G53" s="97">
        <f t="shared" si="8"/>
        <v>696200</v>
      </c>
      <c r="H53" s="97">
        <f t="shared" si="8"/>
        <v>696200</v>
      </c>
    </row>
    <row r="54" spans="1:8" ht="84" x14ac:dyDescent="0.25">
      <c r="A54" s="98" t="s">
        <v>411</v>
      </c>
      <c r="B54" s="104" t="s">
        <v>359</v>
      </c>
      <c r="C54" s="104" t="s">
        <v>386</v>
      </c>
      <c r="D54" s="94" t="s">
        <v>412</v>
      </c>
      <c r="E54" s="105"/>
      <c r="F54" s="97">
        <f>F57+F55</f>
        <v>696200</v>
      </c>
      <c r="G54" s="97">
        <f>G57+G55</f>
        <v>696200</v>
      </c>
      <c r="H54" s="97">
        <f>H57+H55</f>
        <v>696200</v>
      </c>
    </row>
    <row r="55" spans="1:8" ht="60" x14ac:dyDescent="0.25">
      <c r="A55" s="98" t="s">
        <v>413</v>
      </c>
      <c r="B55" s="104" t="s">
        <v>359</v>
      </c>
      <c r="C55" s="104" t="s">
        <v>386</v>
      </c>
      <c r="D55" s="94" t="s">
        <v>414</v>
      </c>
      <c r="E55" s="105"/>
      <c r="F55" s="97">
        <f>F56</f>
        <v>348100</v>
      </c>
      <c r="G55" s="97">
        <f>G56</f>
        <v>348100</v>
      </c>
      <c r="H55" s="97">
        <f>H56</f>
        <v>348100</v>
      </c>
    </row>
    <row r="56" spans="1:8" ht="72" x14ac:dyDescent="0.25">
      <c r="A56" s="98" t="s">
        <v>368</v>
      </c>
      <c r="B56" s="104" t="s">
        <v>359</v>
      </c>
      <c r="C56" s="104" t="s">
        <v>386</v>
      </c>
      <c r="D56" s="94" t="s">
        <v>414</v>
      </c>
      <c r="E56" s="105" t="s">
        <v>415</v>
      </c>
      <c r="F56" s="97">
        <v>348100</v>
      </c>
      <c r="G56" s="97">
        <v>348100</v>
      </c>
      <c r="H56" s="97">
        <v>348100</v>
      </c>
    </row>
    <row r="57" spans="1:8" ht="48" x14ac:dyDescent="0.25">
      <c r="A57" s="98" t="s">
        <v>416</v>
      </c>
      <c r="B57" s="95" t="s">
        <v>359</v>
      </c>
      <c r="C57" s="95" t="s">
        <v>386</v>
      </c>
      <c r="D57" s="99" t="s">
        <v>417</v>
      </c>
      <c r="E57" s="96"/>
      <c r="F57" s="97">
        <f>F58</f>
        <v>348100</v>
      </c>
      <c r="G57" s="97">
        <f>G58</f>
        <v>348100</v>
      </c>
      <c r="H57" s="97">
        <f>H58</f>
        <v>348100</v>
      </c>
    </row>
    <row r="58" spans="1:8" ht="72" x14ac:dyDescent="0.25">
      <c r="A58" s="94" t="s">
        <v>368</v>
      </c>
      <c r="B58" s="95" t="s">
        <v>359</v>
      </c>
      <c r="C58" s="95" t="s">
        <v>386</v>
      </c>
      <c r="D58" s="99" t="s">
        <v>417</v>
      </c>
      <c r="E58" s="96">
        <v>100</v>
      </c>
      <c r="F58" s="97">
        <v>348100</v>
      </c>
      <c r="G58" s="100">
        <v>348100</v>
      </c>
      <c r="H58" s="100">
        <v>348100</v>
      </c>
    </row>
    <row r="59" spans="1:8" ht="36" x14ac:dyDescent="0.25">
      <c r="A59" s="98" t="s">
        <v>418</v>
      </c>
      <c r="B59" s="104" t="s">
        <v>359</v>
      </c>
      <c r="C59" s="104" t="s">
        <v>386</v>
      </c>
      <c r="D59" s="94" t="s">
        <v>419</v>
      </c>
      <c r="E59" s="105"/>
      <c r="F59" s="97">
        <f>F60</f>
        <v>348100</v>
      </c>
      <c r="G59" s="97">
        <f t="shared" ref="G59:H62" si="9">G60</f>
        <v>348100</v>
      </c>
      <c r="H59" s="97">
        <f t="shared" si="9"/>
        <v>348100</v>
      </c>
    </row>
    <row r="60" spans="1:8" ht="60" x14ac:dyDescent="0.25">
      <c r="A60" s="98" t="s">
        <v>420</v>
      </c>
      <c r="B60" s="104" t="s">
        <v>359</v>
      </c>
      <c r="C60" s="104" t="s">
        <v>386</v>
      </c>
      <c r="D60" s="94" t="s">
        <v>421</v>
      </c>
      <c r="E60" s="105"/>
      <c r="F60" s="97">
        <f>F61</f>
        <v>348100</v>
      </c>
      <c r="G60" s="97">
        <f t="shared" si="9"/>
        <v>348100</v>
      </c>
      <c r="H60" s="97">
        <f t="shared" si="9"/>
        <v>348100</v>
      </c>
    </row>
    <row r="61" spans="1:8" ht="60" x14ac:dyDescent="0.25">
      <c r="A61" s="98" t="s">
        <v>422</v>
      </c>
      <c r="B61" s="104" t="s">
        <v>359</v>
      </c>
      <c r="C61" s="104" t="s">
        <v>386</v>
      </c>
      <c r="D61" s="94" t="s">
        <v>423</v>
      </c>
      <c r="E61" s="105"/>
      <c r="F61" s="97">
        <f>F62</f>
        <v>348100</v>
      </c>
      <c r="G61" s="97">
        <f t="shared" si="9"/>
        <v>348100</v>
      </c>
      <c r="H61" s="97">
        <f t="shared" si="9"/>
        <v>348100</v>
      </c>
    </row>
    <row r="62" spans="1:8" ht="48" x14ac:dyDescent="0.25">
      <c r="A62" s="94" t="s">
        <v>424</v>
      </c>
      <c r="B62" s="104" t="s">
        <v>359</v>
      </c>
      <c r="C62" s="104" t="s">
        <v>386</v>
      </c>
      <c r="D62" s="94" t="s">
        <v>425</v>
      </c>
      <c r="E62" s="105"/>
      <c r="F62" s="97">
        <f>F63</f>
        <v>348100</v>
      </c>
      <c r="G62" s="97">
        <f t="shared" si="9"/>
        <v>348100</v>
      </c>
      <c r="H62" s="97">
        <f t="shared" si="9"/>
        <v>348100</v>
      </c>
    </row>
    <row r="63" spans="1:8" ht="72" x14ac:dyDescent="0.25">
      <c r="A63" s="98" t="s">
        <v>368</v>
      </c>
      <c r="B63" s="104" t="s">
        <v>359</v>
      </c>
      <c r="C63" s="104" t="s">
        <v>386</v>
      </c>
      <c r="D63" s="94" t="s">
        <v>425</v>
      </c>
      <c r="E63" s="105" t="s">
        <v>415</v>
      </c>
      <c r="F63" s="97">
        <v>348100</v>
      </c>
      <c r="G63" s="100">
        <v>348100</v>
      </c>
      <c r="H63" s="100">
        <v>348100</v>
      </c>
    </row>
    <row r="64" spans="1:8" ht="24" x14ac:dyDescent="0.25">
      <c r="A64" s="98" t="s">
        <v>426</v>
      </c>
      <c r="B64" s="95" t="s">
        <v>359</v>
      </c>
      <c r="C64" s="95" t="s">
        <v>386</v>
      </c>
      <c r="D64" s="94" t="s">
        <v>427</v>
      </c>
      <c r="E64" s="96"/>
      <c r="F64" s="97">
        <f>F65</f>
        <v>19995082</v>
      </c>
      <c r="G64" s="97">
        <f>G65</f>
        <v>19995082</v>
      </c>
      <c r="H64" s="97">
        <f>H65</f>
        <v>19995082</v>
      </c>
    </row>
    <row r="65" spans="1:8" ht="36" x14ac:dyDescent="0.25">
      <c r="A65" s="98" t="s">
        <v>428</v>
      </c>
      <c r="B65" s="95" t="s">
        <v>359</v>
      </c>
      <c r="C65" s="95" t="s">
        <v>386</v>
      </c>
      <c r="D65" s="94" t="s">
        <v>429</v>
      </c>
      <c r="E65" s="96"/>
      <c r="F65" s="97">
        <f>F66+F69</f>
        <v>19995082</v>
      </c>
      <c r="G65" s="97">
        <f>G66+G69</f>
        <v>19995082</v>
      </c>
      <c r="H65" s="97">
        <f>H66+H69</f>
        <v>19995082</v>
      </c>
    </row>
    <row r="66" spans="1:8" ht="36" x14ac:dyDescent="0.25">
      <c r="A66" s="98" t="s">
        <v>366</v>
      </c>
      <c r="B66" s="95" t="s">
        <v>359</v>
      </c>
      <c r="C66" s="95" t="s">
        <v>386</v>
      </c>
      <c r="D66" s="94" t="s">
        <v>430</v>
      </c>
      <c r="E66" s="96"/>
      <c r="F66" s="97">
        <f>F67+F68</f>
        <v>19647000</v>
      </c>
      <c r="G66" s="97">
        <f>G67+G68</f>
        <v>19647000</v>
      </c>
      <c r="H66" s="97">
        <f>H67+H68</f>
        <v>19647000</v>
      </c>
    </row>
    <row r="67" spans="1:8" ht="72" x14ac:dyDescent="0.25">
      <c r="A67" s="94" t="s">
        <v>368</v>
      </c>
      <c r="B67" s="95" t="s">
        <v>359</v>
      </c>
      <c r="C67" s="95" t="s">
        <v>386</v>
      </c>
      <c r="D67" s="94" t="s">
        <v>430</v>
      </c>
      <c r="E67" s="96">
        <v>100</v>
      </c>
      <c r="F67" s="100">
        <v>19647000</v>
      </c>
      <c r="G67" s="100">
        <v>19647000</v>
      </c>
      <c r="H67" s="100">
        <v>19647000</v>
      </c>
    </row>
    <row r="68" spans="1:8" x14ac:dyDescent="0.25">
      <c r="A68" s="94" t="s">
        <v>431</v>
      </c>
      <c r="B68" s="95" t="s">
        <v>359</v>
      </c>
      <c r="C68" s="95" t="s">
        <v>386</v>
      </c>
      <c r="D68" s="94" t="s">
        <v>432</v>
      </c>
      <c r="E68" s="96">
        <v>800</v>
      </c>
      <c r="F68" s="100">
        <v>0</v>
      </c>
      <c r="G68" s="100">
        <v>0</v>
      </c>
      <c r="H68" s="100">
        <v>0</v>
      </c>
    </row>
    <row r="69" spans="1:8" ht="36" x14ac:dyDescent="0.25">
      <c r="A69" s="98" t="s">
        <v>433</v>
      </c>
      <c r="B69" s="95" t="s">
        <v>359</v>
      </c>
      <c r="C69" s="95" t="s">
        <v>386</v>
      </c>
      <c r="D69" s="94" t="s">
        <v>434</v>
      </c>
      <c r="E69" s="96"/>
      <c r="F69" s="97">
        <f>F70</f>
        <v>348082</v>
      </c>
      <c r="G69" s="97">
        <f>G70</f>
        <v>348082</v>
      </c>
      <c r="H69" s="97">
        <f>H70</f>
        <v>348082</v>
      </c>
    </row>
    <row r="70" spans="1:8" ht="72" x14ac:dyDescent="0.25">
      <c r="A70" s="94" t="s">
        <v>368</v>
      </c>
      <c r="B70" s="95" t="s">
        <v>359</v>
      </c>
      <c r="C70" s="95" t="s">
        <v>386</v>
      </c>
      <c r="D70" s="94" t="s">
        <v>434</v>
      </c>
      <c r="E70" s="96">
        <v>100</v>
      </c>
      <c r="F70" s="97">
        <v>348082</v>
      </c>
      <c r="G70" s="100">
        <v>348082</v>
      </c>
      <c r="H70" s="100">
        <v>348082</v>
      </c>
    </row>
    <row r="71" spans="1:8" ht="24" x14ac:dyDescent="0.25">
      <c r="A71" s="98" t="s">
        <v>435</v>
      </c>
      <c r="B71" s="95" t="s">
        <v>359</v>
      </c>
      <c r="C71" s="95" t="s">
        <v>386</v>
      </c>
      <c r="D71" s="94" t="s">
        <v>436</v>
      </c>
      <c r="E71" s="96"/>
      <c r="F71" s="97">
        <f>F72</f>
        <v>34810</v>
      </c>
      <c r="G71" s="97">
        <f t="shared" ref="G71:H73" si="10">G72</f>
        <v>34810</v>
      </c>
      <c r="H71" s="97">
        <f t="shared" si="10"/>
        <v>34810</v>
      </c>
    </row>
    <row r="72" spans="1:8" ht="48" x14ac:dyDescent="0.25">
      <c r="A72" s="94" t="s">
        <v>437</v>
      </c>
      <c r="B72" s="95" t="s">
        <v>359</v>
      </c>
      <c r="C72" s="95" t="s">
        <v>386</v>
      </c>
      <c r="D72" s="94" t="s">
        <v>438</v>
      </c>
      <c r="E72" s="96"/>
      <c r="F72" s="97">
        <f>F73</f>
        <v>34810</v>
      </c>
      <c r="G72" s="97">
        <f t="shared" si="10"/>
        <v>34810</v>
      </c>
      <c r="H72" s="97">
        <f t="shared" si="10"/>
        <v>34810</v>
      </c>
    </row>
    <row r="73" spans="1:8" ht="72" x14ac:dyDescent="0.25">
      <c r="A73" s="94" t="s">
        <v>439</v>
      </c>
      <c r="B73" s="95" t="s">
        <v>359</v>
      </c>
      <c r="C73" s="95" t="s">
        <v>386</v>
      </c>
      <c r="D73" s="94" t="s">
        <v>899</v>
      </c>
      <c r="E73" s="96"/>
      <c r="F73" s="97">
        <f>F74</f>
        <v>34810</v>
      </c>
      <c r="G73" s="97">
        <f t="shared" si="10"/>
        <v>34810</v>
      </c>
      <c r="H73" s="97">
        <f t="shared" si="10"/>
        <v>34810</v>
      </c>
    </row>
    <row r="74" spans="1:8" ht="72" x14ac:dyDescent="0.25">
      <c r="A74" s="94" t="s">
        <v>368</v>
      </c>
      <c r="B74" s="95" t="s">
        <v>359</v>
      </c>
      <c r="C74" s="95" t="s">
        <v>386</v>
      </c>
      <c r="D74" s="94" t="s">
        <v>899</v>
      </c>
      <c r="E74" s="96">
        <v>100</v>
      </c>
      <c r="F74" s="97">
        <v>34810</v>
      </c>
      <c r="G74" s="100">
        <v>34810</v>
      </c>
      <c r="H74" s="100">
        <v>34810</v>
      </c>
    </row>
    <row r="75" spans="1:8" x14ac:dyDescent="0.25">
      <c r="A75" s="90" t="s">
        <v>440</v>
      </c>
      <c r="B75" s="93" t="s">
        <v>359</v>
      </c>
      <c r="C75" s="93" t="s">
        <v>441</v>
      </c>
      <c r="D75" s="90"/>
      <c r="E75" s="91"/>
      <c r="F75" s="92">
        <f>F76</f>
        <v>1986</v>
      </c>
      <c r="G75" s="92">
        <f>G76</f>
        <v>0</v>
      </c>
      <c r="H75" s="92">
        <f>H76</f>
        <v>0</v>
      </c>
    </row>
    <row r="76" spans="1:8" ht="36" x14ac:dyDescent="0.25">
      <c r="A76" s="94" t="s">
        <v>442</v>
      </c>
      <c r="B76" s="95" t="s">
        <v>359</v>
      </c>
      <c r="C76" s="95" t="s">
        <v>441</v>
      </c>
      <c r="D76" s="94">
        <v>76</v>
      </c>
      <c r="E76" s="96"/>
      <c r="F76" s="97">
        <f>F78</f>
        <v>1986</v>
      </c>
      <c r="G76" s="97">
        <f>G78</f>
        <v>0</v>
      </c>
      <c r="H76" s="97">
        <f>H78</f>
        <v>0</v>
      </c>
    </row>
    <row r="77" spans="1:8" ht="24" x14ac:dyDescent="0.25">
      <c r="A77" s="94" t="s">
        <v>528</v>
      </c>
      <c r="B77" s="95" t="s">
        <v>359</v>
      </c>
      <c r="C77" s="95" t="s">
        <v>441</v>
      </c>
      <c r="D77" s="94" t="s">
        <v>443</v>
      </c>
      <c r="E77" s="96"/>
      <c r="F77" s="97">
        <f t="shared" ref="F77:H78" si="11">F78</f>
        <v>1986</v>
      </c>
      <c r="G77" s="97">
        <f t="shared" si="11"/>
        <v>0</v>
      </c>
      <c r="H77" s="97">
        <f t="shared" si="11"/>
        <v>0</v>
      </c>
    </row>
    <row r="78" spans="1:8" ht="60" x14ac:dyDescent="0.25">
      <c r="A78" s="94" t="s">
        <v>444</v>
      </c>
      <c r="B78" s="95" t="s">
        <v>359</v>
      </c>
      <c r="C78" s="95" t="s">
        <v>441</v>
      </c>
      <c r="D78" s="106" t="s">
        <v>445</v>
      </c>
      <c r="E78" s="96"/>
      <c r="F78" s="97">
        <f t="shared" si="11"/>
        <v>1986</v>
      </c>
      <c r="G78" s="97">
        <f t="shared" si="11"/>
        <v>0</v>
      </c>
      <c r="H78" s="97">
        <f t="shared" si="11"/>
        <v>0</v>
      </c>
    </row>
    <row r="79" spans="1:8" ht="24" x14ac:dyDescent="0.25">
      <c r="A79" s="94" t="s">
        <v>398</v>
      </c>
      <c r="B79" s="95" t="s">
        <v>359</v>
      </c>
      <c r="C79" s="95" t="s">
        <v>441</v>
      </c>
      <c r="D79" s="106" t="s">
        <v>445</v>
      </c>
      <c r="E79" s="96">
        <v>200</v>
      </c>
      <c r="F79" s="97">
        <v>1986</v>
      </c>
      <c r="G79" s="100">
        <v>0</v>
      </c>
      <c r="H79" s="100">
        <v>0</v>
      </c>
    </row>
    <row r="80" spans="1:8" ht="60" x14ac:dyDescent="0.25">
      <c r="A80" s="88" t="s">
        <v>446</v>
      </c>
      <c r="B80" s="93" t="s">
        <v>359</v>
      </c>
      <c r="C80" s="93" t="s">
        <v>447</v>
      </c>
      <c r="D80" s="90"/>
      <c r="E80" s="91"/>
      <c r="F80" s="92">
        <f>F81+F88</f>
        <v>4215082</v>
      </c>
      <c r="G80" s="92">
        <f>G81+G88</f>
        <v>4215082</v>
      </c>
      <c r="H80" s="92">
        <f>H81+H88</f>
        <v>4215082</v>
      </c>
    </row>
    <row r="81" spans="1:8" ht="108" x14ac:dyDescent="0.25">
      <c r="A81" s="94" t="s">
        <v>448</v>
      </c>
      <c r="B81" s="95" t="s">
        <v>359</v>
      </c>
      <c r="C81" s="95" t="s">
        <v>447</v>
      </c>
      <c r="D81" s="94" t="s">
        <v>449</v>
      </c>
      <c r="E81" s="96"/>
      <c r="F81" s="97">
        <f>F82</f>
        <v>3567000</v>
      </c>
      <c r="G81" s="97">
        <f t="shared" ref="G81:H83" si="12">G82</f>
        <v>3567000</v>
      </c>
      <c r="H81" s="97">
        <f t="shared" si="12"/>
        <v>3567000</v>
      </c>
    </row>
    <row r="82" spans="1:8" ht="144" x14ac:dyDescent="0.25">
      <c r="A82" s="94" t="s">
        <v>450</v>
      </c>
      <c r="B82" s="95" t="s">
        <v>359</v>
      </c>
      <c r="C82" s="95" t="s">
        <v>447</v>
      </c>
      <c r="D82" s="94" t="s">
        <v>451</v>
      </c>
      <c r="E82" s="96"/>
      <c r="F82" s="97">
        <f>F83</f>
        <v>3567000</v>
      </c>
      <c r="G82" s="97">
        <f t="shared" si="12"/>
        <v>3567000</v>
      </c>
      <c r="H82" s="97">
        <f t="shared" si="12"/>
        <v>3567000</v>
      </c>
    </row>
    <row r="83" spans="1:8" ht="48" x14ac:dyDescent="0.25">
      <c r="A83" s="98" t="s">
        <v>452</v>
      </c>
      <c r="B83" s="95" t="s">
        <v>359</v>
      </c>
      <c r="C83" s="95" t="s">
        <v>447</v>
      </c>
      <c r="D83" s="94" t="s">
        <v>453</v>
      </c>
      <c r="E83" s="96"/>
      <c r="F83" s="97">
        <f>F84</f>
        <v>3567000</v>
      </c>
      <c r="G83" s="97">
        <f t="shared" si="12"/>
        <v>3567000</v>
      </c>
      <c r="H83" s="97">
        <f t="shared" si="12"/>
        <v>3567000</v>
      </c>
    </row>
    <row r="84" spans="1:8" ht="36" x14ac:dyDescent="0.25">
      <c r="A84" s="98" t="s">
        <v>366</v>
      </c>
      <c r="B84" s="95" t="s">
        <v>359</v>
      </c>
      <c r="C84" s="95" t="s">
        <v>447</v>
      </c>
      <c r="D84" s="94" t="s">
        <v>454</v>
      </c>
      <c r="E84" s="96"/>
      <c r="F84" s="97">
        <f>F85+F86+F87</f>
        <v>3567000</v>
      </c>
      <c r="G84" s="97">
        <f>G85+G86+G87</f>
        <v>3567000</v>
      </c>
      <c r="H84" s="97">
        <f>H85+H86+H87</f>
        <v>3567000</v>
      </c>
    </row>
    <row r="85" spans="1:8" ht="71.25" customHeight="1" x14ac:dyDescent="0.25">
      <c r="A85" s="98" t="s">
        <v>368</v>
      </c>
      <c r="B85" s="95" t="s">
        <v>359</v>
      </c>
      <c r="C85" s="95" t="s">
        <v>447</v>
      </c>
      <c r="D85" s="94" t="s">
        <v>454</v>
      </c>
      <c r="E85" s="96">
        <v>100</v>
      </c>
      <c r="F85" s="107">
        <v>3567000</v>
      </c>
      <c r="G85" s="107">
        <v>3567000</v>
      </c>
      <c r="H85" s="107">
        <v>3567000</v>
      </c>
    </row>
    <row r="86" spans="1:8" ht="36" hidden="1" x14ac:dyDescent="0.25">
      <c r="A86" s="94" t="s">
        <v>379</v>
      </c>
      <c r="B86" s="95" t="s">
        <v>359</v>
      </c>
      <c r="C86" s="95" t="s">
        <v>447</v>
      </c>
      <c r="D86" s="94" t="s">
        <v>454</v>
      </c>
      <c r="E86" s="96">
        <v>200</v>
      </c>
      <c r="F86" s="103">
        <v>0</v>
      </c>
      <c r="G86" s="100">
        <v>0</v>
      </c>
      <c r="H86" s="100">
        <v>0</v>
      </c>
    </row>
    <row r="87" spans="1:8" hidden="1" x14ac:dyDescent="0.25">
      <c r="A87" s="98" t="s">
        <v>431</v>
      </c>
      <c r="B87" s="95" t="s">
        <v>359</v>
      </c>
      <c r="C87" s="95" t="s">
        <v>447</v>
      </c>
      <c r="D87" s="94" t="s">
        <v>454</v>
      </c>
      <c r="E87" s="96">
        <v>800</v>
      </c>
      <c r="F87" s="103">
        <v>0</v>
      </c>
      <c r="G87" s="100">
        <v>0</v>
      </c>
      <c r="H87" s="100">
        <v>0</v>
      </c>
    </row>
    <row r="88" spans="1:8" ht="36" x14ac:dyDescent="0.25">
      <c r="A88" s="108" t="s">
        <v>455</v>
      </c>
      <c r="B88" s="95" t="s">
        <v>359</v>
      </c>
      <c r="C88" s="95" t="s">
        <v>447</v>
      </c>
      <c r="D88" s="94" t="s">
        <v>456</v>
      </c>
      <c r="E88" s="96"/>
      <c r="F88" s="103">
        <f>F89+F92</f>
        <v>648082</v>
      </c>
      <c r="G88" s="103">
        <f>G89+G92</f>
        <v>648082</v>
      </c>
      <c r="H88" s="103">
        <f>H89+H92</f>
        <v>648082</v>
      </c>
    </row>
    <row r="89" spans="1:8" ht="24" x14ac:dyDescent="0.25">
      <c r="A89" s="108" t="s">
        <v>457</v>
      </c>
      <c r="B89" s="95" t="s">
        <v>359</v>
      </c>
      <c r="C89" s="95" t="s">
        <v>447</v>
      </c>
      <c r="D89" s="94" t="s">
        <v>458</v>
      </c>
      <c r="E89" s="96"/>
      <c r="F89" s="103">
        <f t="shared" ref="F89:H90" si="13">F90</f>
        <v>300000</v>
      </c>
      <c r="G89" s="103">
        <f t="shared" si="13"/>
        <v>300000</v>
      </c>
      <c r="H89" s="103">
        <f t="shared" si="13"/>
        <v>300000</v>
      </c>
    </row>
    <row r="90" spans="1:8" ht="36" x14ac:dyDescent="0.25">
      <c r="A90" s="108" t="s">
        <v>366</v>
      </c>
      <c r="B90" s="95" t="s">
        <v>359</v>
      </c>
      <c r="C90" s="95" t="s">
        <v>447</v>
      </c>
      <c r="D90" s="94" t="s">
        <v>459</v>
      </c>
      <c r="E90" s="96"/>
      <c r="F90" s="103">
        <f t="shared" si="13"/>
        <v>300000</v>
      </c>
      <c r="G90" s="103">
        <f t="shared" si="13"/>
        <v>300000</v>
      </c>
      <c r="H90" s="103">
        <f t="shared" si="13"/>
        <v>300000</v>
      </c>
    </row>
    <row r="91" spans="1:8" ht="72" x14ac:dyDescent="0.25">
      <c r="A91" s="108" t="s">
        <v>368</v>
      </c>
      <c r="B91" s="95" t="s">
        <v>359</v>
      </c>
      <c r="C91" s="95" t="s">
        <v>447</v>
      </c>
      <c r="D91" s="94" t="s">
        <v>459</v>
      </c>
      <c r="E91" s="96">
        <v>100</v>
      </c>
      <c r="F91" s="103">
        <v>300000</v>
      </c>
      <c r="G91" s="100">
        <v>300000</v>
      </c>
      <c r="H91" s="100">
        <v>300000</v>
      </c>
    </row>
    <row r="92" spans="1:8" ht="24" x14ac:dyDescent="0.25">
      <c r="A92" s="108" t="s">
        <v>460</v>
      </c>
      <c r="B92" s="95" t="s">
        <v>359</v>
      </c>
      <c r="C92" s="95" t="s">
        <v>447</v>
      </c>
      <c r="D92" s="94" t="s">
        <v>461</v>
      </c>
      <c r="E92" s="96"/>
      <c r="F92" s="103">
        <f t="shared" ref="F92:H93" si="14">F93</f>
        <v>348082</v>
      </c>
      <c r="G92" s="103">
        <f t="shared" si="14"/>
        <v>348082</v>
      </c>
      <c r="H92" s="103">
        <f t="shared" si="14"/>
        <v>348082</v>
      </c>
    </row>
    <row r="93" spans="1:8" ht="36" x14ac:dyDescent="0.25">
      <c r="A93" s="108" t="s">
        <v>462</v>
      </c>
      <c r="B93" s="95" t="s">
        <v>359</v>
      </c>
      <c r="C93" s="95" t="s">
        <v>447</v>
      </c>
      <c r="D93" s="94" t="s">
        <v>463</v>
      </c>
      <c r="E93" s="96"/>
      <c r="F93" s="103">
        <f t="shared" si="14"/>
        <v>348082</v>
      </c>
      <c r="G93" s="103">
        <f t="shared" si="14"/>
        <v>348082</v>
      </c>
      <c r="H93" s="103">
        <f t="shared" si="14"/>
        <v>348082</v>
      </c>
    </row>
    <row r="94" spans="1:8" ht="72" x14ac:dyDescent="0.25">
      <c r="A94" s="108" t="s">
        <v>368</v>
      </c>
      <c r="B94" s="95" t="s">
        <v>359</v>
      </c>
      <c r="C94" s="95" t="s">
        <v>447</v>
      </c>
      <c r="D94" s="94" t="s">
        <v>463</v>
      </c>
      <c r="E94" s="96" t="s">
        <v>415</v>
      </c>
      <c r="F94" s="103">
        <v>348082</v>
      </c>
      <c r="G94" s="100">
        <v>348082</v>
      </c>
      <c r="H94" s="100">
        <v>348082</v>
      </c>
    </row>
    <row r="95" spans="1:8" ht="25.5" x14ac:dyDescent="0.25">
      <c r="A95" s="252" t="s">
        <v>1051</v>
      </c>
      <c r="B95" s="251" t="s">
        <v>359</v>
      </c>
      <c r="C95" s="251" t="s">
        <v>648</v>
      </c>
      <c r="D95" s="250"/>
      <c r="E95" s="254"/>
      <c r="F95" s="92">
        <f>F96</f>
        <v>1500000</v>
      </c>
      <c r="G95" s="92">
        <f t="shared" ref="G95:H98" si="15">G96</f>
        <v>0</v>
      </c>
      <c r="H95" s="92">
        <f t="shared" si="15"/>
        <v>0</v>
      </c>
    </row>
    <row r="96" spans="1:8" ht="25.5" x14ac:dyDescent="0.25">
      <c r="A96" s="255" t="s">
        <v>1052</v>
      </c>
      <c r="B96" s="256" t="s">
        <v>359</v>
      </c>
      <c r="C96" s="256" t="s">
        <v>648</v>
      </c>
      <c r="D96" s="258" t="s">
        <v>436</v>
      </c>
      <c r="E96" s="257"/>
      <c r="F96" s="97">
        <f>F97</f>
        <v>1500000</v>
      </c>
      <c r="G96" s="97">
        <f t="shared" si="15"/>
        <v>0</v>
      </c>
      <c r="H96" s="97">
        <f t="shared" si="15"/>
        <v>0</v>
      </c>
    </row>
    <row r="97" spans="1:8" ht="25.5" x14ac:dyDescent="0.25">
      <c r="A97" s="259" t="s">
        <v>1053</v>
      </c>
      <c r="B97" s="256" t="s">
        <v>359</v>
      </c>
      <c r="C97" s="256" t="s">
        <v>648</v>
      </c>
      <c r="D97" s="258" t="s">
        <v>1054</v>
      </c>
      <c r="E97" s="257"/>
      <c r="F97" s="97">
        <f>F98</f>
        <v>1500000</v>
      </c>
      <c r="G97" s="97">
        <f t="shared" si="15"/>
        <v>0</v>
      </c>
      <c r="H97" s="97">
        <f t="shared" si="15"/>
        <v>0</v>
      </c>
    </row>
    <row r="98" spans="1:8" x14ac:dyDescent="0.25">
      <c r="A98" s="260" t="s">
        <v>1055</v>
      </c>
      <c r="B98" s="256" t="s">
        <v>359</v>
      </c>
      <c r="C98" s="256" t="s">
        <v>648</v>
      </c>
      <c r="D98" s="258" t="s">
        <v>1056</v>
      </c>
      <c r="E98" s="257"/>
      <c r="F98" s="97">
        <f>F99</f>
        <v>1500000</v>
      </c>
      <c r="G98" s="97">
        <f t="shared" si="15"/>
        <v>0</v>
      </c>
      <c r="H98" s="97">
        <f t="shared" si="15"/>
        <v>0</v>
      </c>
    </row>
    <row r="99" spans="1:8" x14ac:dyDescent="0.25">
      <c r="A99" s="255" t="s">
        <v>431</v>
      </c>
      <c r="B99" s="256" t="s">
        <v>359</v>
      </c>
      <c r="C99" s="256" t="s">
        <v>648</v>
      </c>
      <c r="D99" s="258" t="s">
        <v>1056</v>
      </c>
      <c r="E99" s="257">
        <v>800</v>
      </c>
      <c r="F99" s="97">
        <v>1500000</v>
      </c>
      <c r="G99" s="97">
        <v>0</v>
      </c>
      <c r="H99" s="97">
        <v>0</v>
      </c>
    </row>
    <row r="100" spans="1:8" x14ac:dyDescent="0.25">
      <c r="A100" s="109" t="s">
        <v>464</v>
      </c>
      <c r="B100" s="93" t="s">
        <v>359</v>
      </c>
      <c r="C100" s="93" t="s">
        <v>465</v>
      </c>
      <c r="D100" s="90"/>
      <c r="E100" s="91"/>
      <c r="F100" s="110">
        <f t="shared" ref="F100:H102" si="16">F101</f>
        <v>2100000</v>
      </c>
      <c r="G100" s="110">
        <f>G101</f>
        <v>200000</v>
      </c>
      <c r="H100" s="110">
        <f>H101</f>
        <v>200000</v>
      </c>
    </row>
    <row r="101" spans="1:8" ht="24" x14ac:dyDescent="0.25">
      <c r="A101" s="98" t="s">
        <v>466</v>
      </c>
      <c r="B101" s="95" t="s">
        <v>359</v>
      </c>
      <c r="C101" s="111">
        <v>11</v>
      </c>
      <c r="D101" s="94" t="s">
        <v>467</v>
      </c>
      <c r="E101" s="96"/>
      <c r="F101" s="97">
        <f t="shared" si="16"/>
        <v>2100000</v>
      </c>
      <c r="G101" s="97">
        <f t="shared" si="16"/>
        <v>200000</v>
      </c>
      <c r="H101" s="97">
        <f t="shared" si="16"/>
        <v>200000</v>
      </c>
    </row>
    <row r="102" spans="1:8" x14ac:dyDescent="0.25">
      <c r="A102" s="98" t="s">
        <v>468</v>
      </c>
      <c r="B102" s="95" t="s">
        <v>359</v>
      </c>
      <c r="C102" s="111">
        <v>11</v>
      </c>
      <c r="D102" s="94" t="s">
        <v>469</v>
      </c>
      <c r="E102" s="96"/>
      <c r="F102" s="97">
        <f>F103</f>
        <v>2100000</v>
      </c>
      <c r="G102" s="97">
        <f t="shared" si="16"/>
        <v>200000</v>
      </c>
      <c r="H102" s="97">
        <f t="shared" si="16"/>
        <v>200000</v>
      </c>
    </row>
    <row r="103" spans="1:8" x14ac:dyDescent="0.25">
      <c r="A103" s="112" t="s">
        <v>470</v>
      </c>
      <c r="B103" s="95" t="s">
        <v>359</v>
      </c>
      <c r="C103" s="111">
        <v>11</v>
      </c>
      <c r="D103" s="94" t="s">
        <v>471</v>
      </c>
      <c r="E103" s="96"/>
      <c r="F103" s="97">
        <f>F104</f>
        <v>2100000</v>
      </c>
      <c r="G103" s="97">
        <f>G104</f>
        <v>200000</v>
      </c>
      <c r="H103" s="97">
        <f>H104</f>
        <v>200000</v>
      </c>
    </row>
    <row r="104" spans="1:8" x14ac:dyDescent="0.25">
      <c r="A104" s="98" t="s">
        <v>431</v>
      </c>
      <c r="B104" s="95" t="s">
        <v>359</v>
      </c>
      <c r="C104" s="111">
        <v>11</v>
      </c>
      <c r="D104" s="94" t="s">
        <v>471</v>
      </c>
      <c r="E104" s="96">
        <v>800</v>
      </c>
      <c r="F104" s="97">
        <v>2100000</v>
      </c>
      <c r="G104" s="100">
        <v>200000</v>
      </c>
      <c r="H104" s="100">
        <v>200000</v>
      </c>
    </row>
    <row r="105" spans="1:8" x14ac:dyDescent="0.25">
      <c r="A105" s="88" t="s">
        <v>472</v>
      </c>
      <c r="B105" s="93" t="s">
        <v>359</v>
      </c>
      <c r="C105" s="89">
        <v>13</v>
      </c>
      <c r="D105" s="90"/>
      <c r="E105" s="91"/>
      <c r="F105" s="92">
        <f>F111+F127+F132+F144+F151+F161+F137+F106+F117+F122</f>
        <v>42413515.57</v>
      </c>
      <c r="G105" s="92">
        <f>G111+G127+G132+G144+G151+G161+G137+G106+G117</f>
        <v>27798316</v>
      </c>
      <c r="H105" s="92">
        <f>H111+H127+H132+H144+H151+H161+H137+H106+H117</f>
        <v>28438316</v>
      </c>
    </row>
    <row r="106" spans="1:8" ht="36" x14ac:dyDescent="0.25">
      <c r="A106" s="98" t="s">
        <v>473</v>
      </c>
      <c r="B106" s="95" t="s">
        <v>474</v>
      </c>
      <c r="C106" s="111">
        <v>13</v>
      </c>
      <c r="D106" s="94" t="s">
        <v>475</v>
      </c>
      <c r="E106" s="96"/>
      <c r="F106" s="97">
        <f>F107</f>
        <v>195414</v>
      </c>
      <c r="G106" s="97">
        <f t="shared" ref="G106:H109" si="17">G107</f>
        <v>195414</v>
      </c>
      <c r="H106" s="97">
        <f t="shared" si="17"/>
        <v>195414</v>
      </c>
    </row>
    <row r="107" spans="1:8" ht="60" x14ac:dyDescent="0.25">
      <c r="A107" s="98" t="s">
        <v>476</v>
      </c>
      <c r="B107" s="95" t="s">
        <v>359</v>
      </c>
      <c r="C107" s="111">
        <v>13</v>
      </c>
      <c r="D107" s="94" t="s">
        <v>477</v>
      </c>
      <c r="E107" s="96"/>
      <c r="F107" s="97">
        <f>F108</f>
        <v>195414</v>
      </c>
      <c r="G107" s="97">
        <f t="shared" si="17"/>
        <v>195414</v>
      </c>
      <c r="H107" s="97">
        <f t="shared" si="17"/>
        <v>195414</v>
      </c>
    </row>
    <row r="108" spans="1:8" ht="60" x14ac:dyDescent="0.25">
      <c r="A108" s="98" t="s">
        <v>478</v>
      </c>
      <c r="B108" s="95" t="s">
        <v>359</v>
      </c>
      <c r="C108" s="111">
        <v>13</v>
      </c>
      <c r="D108" s="94" t="s">
        <v>479</v>
      </c>
      <c r="E108" s="96"/>
      <c r="F108" s="97">
        <f>F109</f>
        <v>195414</v>
      </c>
      <c r="G108" s="97">
        <f t="shared" si="17"/>
        <v>195414</v>
      </c>
      <c r="H108" s="97">
        <f t="shared" si="17"/>
        <v>195414</v>
      </c>
    </row>
    <row r="109" spans="1:8" ht="48" x14ac:dyDescent="0.25">
      <c r="A109" s="98" t="s">
        <v>480</v>
      </c>
      <c r="B109" s="95" t="s">
        <v>359</v>
      </c>
      <c r="C109" s="111">
        <v>13</v>
      </c>
      <c r="D109" s="94" t="s">
        <v>481</v>
      </c>
      <c r="E109" s="96"/>
      <c r="F109" s="97">
        <f>F110</f>
        <v>195414</v>
      </c>
      <c r="G109" s="97">
        <f t="shared" si="17"/>
        <v>195414</v>
      </c>
      <c r="H109" s="97">
        <f t="shared" si="17"/>
        <v>195414</v>
      </c>
    </row>
    <row r="110" spans="1:8" ht="72" x14ac:dyDescent="0.25">
      <c r="A110" s="98" t="s">
        <v>368</v>
      </c>
      <c r="B110" s="95" t="s">
        <v>359</v>
      </c>
      <c r="C110" s="111">
        <v>13</v>
      </c>
      <c r="D110" s="94" t="s">
        <v>481</v>
      </c>
      <c r="E110" s="96">
        <v>100</v>
      </c>
      <c r="F110" s="97">
        <v>195414</v>
      </c>
      <c r="G110" s="97">
        <v>195414</v>
      </c>
      <c r="H110" s="97">
        <v>195414</v>
      </c>
    </row>
    <row r="111" spans="1:8" ht="72" x14ac:dyDescent="0.25">
      <c r="A111" s="98" t="s">
        <v>482</v>
      </c>
      <c r="B111" s="95" t="s">
        <v>359</v>
      </c>
      <c r="C111" s="111">
        <v>13</v>
      </c>
      <c r="D111" s="101" t="s">
        <v>483</v>
      </c>
      <c r="E111" s="96"/>
      <c r="F111" s="97">
        <f t="shared" ref="F111:H112" si="18">F112</f>
        <v>715000</v>
      </c>
      <c r="G111" s="97">
        <f t="shared" si="18"/>
        <v>565000</v>
      </c>
      <c r="H111" s="97">
        <f t="shared" si="18"/>
        <v>565000</v>
      </c>
    </row>
    <row r="112" spans="1:8" ht="96" x14ac:dyDescent="0.25">
      <c r="A112" s="98" t="s">
        <v>484</v>
      </c>
      <c r="B112" s="95" t="s">
        <v>359</v>
      </c>
      <c r="C112" s="111">
        <v>13</v>
      </c>
      <c r="D112" s="94" t="s">
        <v>485</v>
      </c>
      <c r="E112" s="96"/>
      <c r="F112" s="97">
        <f t="shared" si="18"/>
        <v>715000</v>
      </c>
      <c r="G112" s="97">
        <f t="shared" si="18"/>
        <v>565000</v>
      </c>
      <c r="H112" s="97">
        <f t="shared" si="18"/>
        <v>565000</v>
      </c>
    </row>
    <row r="113" spans="1:8" ht="36" x14ac:dyDescent="0.25">
      <c r="A113" s="102" t="s">
        <v>486</v>
      </c>
      <c r="B113" s="95" t="s">
        <v>359</v>
      </c>
      <c r="C113" s="111">
        <v>13</v>
      </c>
      <c r="D113" s="94" t="s">
        <v>487</v>
      </c>
      <c r="E113" s="96"/>
      <c r="F113" s="97">
        <f>F114</f>
        <v>715000</v>
      </c>
      <c r="G113" s="97">
        <f>G114</f>
        <v>565000</v>
      </c>
      <c r="H113" s="97">
        <f>H114</f>
        <v>565000</v>
      </c>
    </row>
    <row r="114" spans="1:8" ht="24" x14ac:dyDescent="0.25">
      <c r="A114" s="94" t="s">
        <v>488</v>
      </c>
      <c r="B114" s="95" t="s">
        <v>359</v>
      </c>
      <c r="C114" s="111">
        <v>13</v>
      </c>
      <c r="D114" s="94" t="s">
        <v>489</v>
      </c>
      <c r="E114" s="96"/>
      <c r="F114" s="97">
        <f>F115+F116</f>
        <v>715000</v>
      </c>
      <c r="G114" s="97">
        <f>G115+G116</f>
        <v>565000</v>
      </c>
      <c r="H114" s="97">
        <f>H115+H116</f>
        <v>565000</v>
      </c>
    </row>
    <row r="115" spans="1:8" ht="36" x14ac:dyDescent="0.25">
      <c r="A115" s="94" t="s">
        <v>379</v>
      </c>
      <c r="B115" s="95" t="s">
        <v>359</v>
      </c>
      <c r="C115" s="111">
        <v>13</v>
      </c>
      <c r="D115" s="94" t="s">
        <v>489</v>
      </c>
      <c r="E115" s="96">
        <v>200</v>
      </c>
      <c r="F115" s="97">
        <v>500000</v>
      </c>
      <c r="G115" s="100">
        <v>350000</v>
      </c>
      <c r="H115" s="100">
        <v>350000</v>
      </c>
    </row>
    <row r="116" spans="1:8" x14ac:dyDescent="0.25">
      <c r="A116" s="98" t="s">
        <v>431</v>
      </c>
      <c r="B116" s="95" t="s">
        <v>359</v>
      </c>
      <c r="C116" s="111">
        <v>13</v>
      </c>
      <c r="D116" s="94" t="s">
        <v>489</v>
      </c>
      <c r="E116" s="96">
        <v>800</v>
      </c>
      <c r="F116" s="103">
        <v>215000</v>
      </c>
      <c r="G116" s="100">
        <v>215000</v>
      </c>
      <c r="H116" s="100">
        <v>215000</v>
      </c>
    </row>
    <row r="117" spans="1:8" ht="36" x14ac:dyDescent="0.25">
      <c r="A117" s="98" t="s">
        <v>490</v>
      </c>
      <c r="B117" s="95" t="s">
        <v>359</v>
      </c>
      <c r="C117" s="111">
        <v>13</v>
      </c>
      <c r="D117" s="94" t="s">
        <v>491</v>
      </c>
      <c r="E117" s="96"/>
      <c r="F117" s="103">
        <f>F118</f>
        <v>61902</v>
      </c>
      <c r="G117" s="103">
        <f t="shared" ref="G117:H120" si="19">G118</f>
        <v>61902</v>
      </c>
      <c r="H117" s="103">
        <f t="shared" si="19"/>
        <v>61902</v>
      </c>
    </row>
    <row r="118" spans="1:8" ht="60" x14ac:dyDescent="0.25">
      <c r="A118" s="98" t="s">
        <v>492</v>
      </c>
      <c r="B118" s="95" t="s">
        <v>359</v>
      </c>
      <c r="C118" s="111">
        <v>13</v>
      </c>
      <c r="D118" s="94" t="s">
        <v>493</v>
      </c>
      <c r="E118" s="96"/>
      <c r="F118" s="103">
        <f>F119</f>
        <v>61902</v>
      </c>
      <c r="G118" s="103">
        <f t="shared" si="19"/>
        <v>61902</v>
      </c>
      <c r="H118" s="103">
        <f t="shared" si="19"/>
        <v>61902</v>
      </c>
    </row>
    <row r="119" spans="1:8" ht="36" x14ac:dyDescent="0.25">
      <c r="A119" s="98" t="s">
        <v>494</v>
      </c>
      <c r="B119" s="95" t="s">
        <v>359</v>
      </c>
      <c r="C119" s="111">
        <v>13</v>
      </c>
      <c r="D119" s="94" t="s">
        <v>495</v>
      </c>
      <c r="E119" s="96"/>
      <c r="F119" s="103">
        <f>F120</f>
        <v>61902</v>
      </c>
      <c r="G119" s="103">
        <f t="shared" si="19"/>
        <v>61902</v>
      </c>
      <c r="H119" s="103">
        <f t="shared" si="19"/>
        <v>61902</v>
      </c>
    </row>
    <row r="120" spans="1:8" ht="24" x14ac:dyDescent="0.25">
      <c r="A120" s="98" t="s">
        <v>496</v>
      </c>
      <c r="B120" s="95" t="s">
        <v>359</v>
      </c>
      <c r="C120" s="111">
        <v>13</v>
      </c>
      <c r="D120" s="94" t="s">
        <v>497</v>
      </c>
      <c r="E120" s="96"/>
      <c r="F120" s="103">
        <f>F121</f>
        <v>61902</v>
      </c>
      <c r="G120" s="103">
        <f t="shared" si="19"/>
        <v>61902</v>
      </c>
      <c r="H120" s="103">
        <f t="shared" si="19"/>
        <v>61902</v>
      </c>
    </row>
    <row r="121" spans="1:8" ht="36" x14ac:dyDescent="0.25">
      <c r="A121" s="98" t="s">
        <v>379</v>
      </c>
      <c r="B121" s="95" t="s">
        <v>359</v>
      </c>
      <c r="C121" s="111">
        <v>13</v>
      </c>
      <c r="D121" s="94" t="s">
        <v>497</v>
      </c>
      <c r="E121" s="96">
        <v>200</v>
      </c>
      <c r="F121" s="103">
        <v>61902</v>
      </c>
      <c r="G121" s="100">
        <v>61902</v>
      </c>
      <c r="H121" s="100">
        <v>61902</v>
      </c>
    </row>
    <row r="122" spans="1:8" ht="36" x14ac:dyDescent="0.25">
      <c r="A122" s="94" t="s">
        <v>399</v>
      </c>
      <c r="B122" s="95" t="s">
        <v>359</v>
      </c>
      <c r="C122" s="111">
        <v>13</v>
      </c>
      <c r="D122" s="94" t="s">
        <v>400</v>
      </c>
      <c r="E122" s="96"/>
      <c r="F122" s="103">
        <f t="shared" ref="F122:H125" si="20">F123</f>
        <v>100000</v>
      </c>
      <c r="G122" s="103">
        <f t="shared" si="20"/>
        <v>0</v>
      </c>
      <c r="H122" s="103">
        <f t="shared" si="20"/>
        <v>0</v>
      </c>
    </row>
    <row r="123" spans="1:8" ht="84" x14ac:dyDescent="0.25">
      <c r="A123" s="94" t="s">
        <v>498</v>
      </c>
      <c r="B123" s="95" t="s">
        <v>359</v>
      </c>
      <c r="C123" s="111">
        <v>13</v>
      </c>
      <c r="D123" s="94" t="s">
        <v>499</v>
      </c>
      <c r="E123" s="96"/>
      <c r="F123" s="103">
        <f t="shared" si="20"/>
        <v>100000</v>
      </c>
      <c r="G123" s="103">
        <f t="shared" si="20"/>
        <v>0</v>
      </c>
      <c r="H123" s="103">
        <f t="shared" si="20"/>
        <v>0</v>
      </c>
    </row>
    <row r="124" spans="1:8" ht="36" x14ac:dyDescent="0.25">
      <c r="A124" s="94" t="s">
        <v>500</v>
      </c>
      <c r="B124" s="95" t="s">
        <v>359</v>
      </c>
      <c r="C124" s="111">
        <v>13</v>
      </c>
      <c r="D124" s="94" t="s">
        <v>501</v>
      </c>
      <c r="E124" s="96"/>
      <c r="F124" s="103">
        <f t="shared" si="20"/>
        <v>100000</v>
      </c>
      <c r="G124" s="103">
        <f t="shared" si="20"/>
        <v>0</v>
      </c>
      <c r="H124" s="103">
        <f t="shared" si="20"/>
        <v>0</v>
      </c>
    </row>
    <row r="125" spans="1:8" ht="36" x14ac:dyDescent="0.25">
      <c r="A125" s="94" t="s">
        <v>502</v>
      </c>
      <c r="B125" s="95" t="s">
        <v>359</v>
      </c>
      <c r="C125" s="111">
        <v>13</v>
      </c>
      <c r="D125" s="94" t="s">
        <v>503</v>
      </c>
      <c r="E125" s="96"/>
      <c r="F125" s="103">
        <f t="shared" si="20"/>
        <v>100000</v>
      </c>
      <c r="G125" s="103">
        <f t="shared" si="20"/>
        <v>0</v>
      </c>
      <c r="H125" s="103">
        <f t="shared" si="20"/>
        <v>0</v>
      </c>
    </row>
    <row r="126" spans="1:8" ht="36" x14ac:dyDescent="0.25">
      <c r="A126" s="94" t="s">
        <v>379</v>
      </c>
      <c r="B126" s="95" t="s">
        <v>359</v>
      </c>
      <c r="C126" s="111">
        <v>13</v>
      </c>
      <c r="D126" s="94" t="s">
        <v>503</v>
      </c>
      <c r="E126" s="96">
        <v>200</v>
      </c>
      <c r="F126" s="103">
        <v>100000</v>
      </c>
      <c r="G126" s="100">
        <v>0</v>
      </c>
      <c r="H126" s="100">
        <v>0</v>
      </c>
    </row>
    <row r="127" spans="1:8" ht="60" x14ac:dyDescent="0.25">
      <c r="A127" s="94" t="s">
        <v>504</v>
      </c>
      <c r="B127" s="95" t="s">
        <v>359</v>
      </c>
      <c r="C127" s="111">
        <v>13</v>
      </c>
      <c r="D127" s="94" t="s">
        <v>505</v>
      </c>
      <c r="E127" s="96"/>
      <c r="F127" s="97">
        <f>F128</f>
        <v>801000</v>
      </c>
      <c r="G127" s="97">
        <f t="shared" ref="G127:H130" si="21">G128</f>
        <v>500000</v>
      </c>
      <c r="H127" s="97">
        <f t="shared" si="21"/>
        <v>500000</v>
      </c>
    </row>
    <row r="128" spans="1:8" ht="36" x14ac:dyDescent="0.25">
      <c r="A128" s="98" t="s">
        <v>506</v>
      </c>
      <c r="B128" s="95" t="s">
        <v>359</v>
      </c>
      <c r="C128" s="111">
        <v>13</v>
      </c>
      <c r="D128" s="94" t="s">
        <v>507</v>
      </c>
      <c r="E128" s="96"/>
      <c r="F128" s="97">
        <f>F129</f>
        <v>801000</v>
      </c>
      <c r="G128" s="97">
        <f t="shared" si="21"/>
        <v>500000</v>
      </c>
      <c r="H128" s="97">
        <f t="shared" si="21"/>
        <v>500000</v>
      </c>
    </row>
    <row r="129" spans="1:8" ht="48" x14ac:dyDescent="0.25">
      <c r="A129" s="98" t="s">
        <v>508</v>
      </c>
      <c r="B129" s="95" t="s">
        <v>359</v>
      </c>
      <c r="C129" s="111">
        <v>13</v>
      </c>
      <c r="D129" s="94" t="s">
        <v>509</v>
      </c>
      <c r="E129" s="96"/>
      <c r="F129" s="97">
        <f>F130</f>
        <v>801000</v>
      </c>
      <c r="G129" s="97">
        <f t="shared" si="21"/>
        <v>500000</v>
      </c>
      <c r="H129" s="97">
        <f t="shared" si="21"/>
        <v>500000</v>
      </c>
    </row>
    <row r="130" spans="1:8" ht="36" x14ac:dyDescent="0.25">
      <c r="A130" s="98" t="s">
        <v>510</v>
      </c>
      <c r="B130" s="95" t="s">
        <v>359</v>
      </c>
      <c r="C130" s="111">
        <v>13</v>
      </c>
      <c r="D130" s="94" t="s">
        <v>511</v>
      </c>
      <c r="E130" s="96"/>
      <c r="F130" s="97">
        <f>F131</f>
        <v>801000</v>
      </c>
      <c r="G130" s="97">
        <f t="shared" si="21"/>
        <v>500000</v>
      </c>
      <c r="H130" s="97">
        <f t="shared" si="21"/>
        <v>500000</v>
      </c>
    </row>
    <row r="131" spans="1:8" ht="36" x14ac:dyDescent="0.25">
      <c r="A131" s="94" t="s">
        <v>379</v>
      </c>
      <c r="B131" s="95" t="s">
        <v>359</v>
      </c>
      <c r="C131" s="111">
        <v>13</v>
      </c>
      <c r="D131" s="94" t="s">
        <v>511</v>
      </c>
      <c r="E131" s="96">
        <v>200</v>
      </c>
      <c r="F131" s="100">
        <v>801000</v>
      </c>
      <c r="G131" s="100">
        <v>500000</v>
      </c>
      <c r="H131" s="100">
        <v>500000</v>
      </c>
    </row>
    <row r="132" spans="1:8" ht="48" x14ac:dyDescent="0.25">
      <c r="A132" s="98" t="s">
        <v>407</v>
      </c>
      <c r="B132" s="95" t="s">
        <v>359</v>
      </c>
      <c r="C132" s="111">
        <v>13</v>
      </c>
      <c r="D132" s="94" t="s">
        <v>408</v>
      </c>
      <c r="E132" s="96"/>
      <c r="F132" s="97">
        <f>F133</f>
        <v>60000</v>
      </c>
      <c r="G132" s="97">
        <f t="shared" ref="G132:H135" si="22">G133</f>
        <v>60000</v>
      </c>
      <c r="H132" s="97">
        <f t="shared" si="22"/>
        <v>60000</v>
      </c>
    </row>
    <row r="133" spans="1:8" ht="36" x14ac:dyDescent="0.25">
      <c r="A133" s="98" t="s">
        <v>512</v>
      </c>
      <c r="B133" s="95" t="s">
        <v>359</v>
      </c>
      <c r="C133" s="111">
        <v>13</v>
      </c>
      <c r="D133" s="94" t="s">
        <v>513</v>
      </c>
      <c r="E133" s="96"/>
      <c r="F133" s="97">
        <f>F134</f>
        <v>60000</v>
      </c>
      <c r="G133" s="97">
        <f t="shared" si="22"/>
        <v>60000</v>
      </c>
      <c r="H133" s="97">
        <f t="shared" si="22"/>
        <v>60000</v>
      </c>
    </row>
    <row r="134" spans="1:8" ht="36" x14ac:dyDescent="0.25">
      <c r="A134" s="98" t="s">
        <v>514</v>
      </c>
      <c r="B134" s="95" t="s">
        <v>359</v>
      </c>
      <c r="C134" s="111">
        <v>13</v>
      </c>
      <c r="D134" s="94" t="s">
        <v>515</v>
      </c>
      <c r="E134" s="96"/>
      <c r="F134" s="97">
        <f>F135</f>
        <v>60000</v>
      </c>
      <c r="G134" s="97">
        <f t="shared" si="22"/>
        <v>60000</v>
      </c>
      <c r="H134" s="97">
        <f t="shared" si="22"/>
        <v>60000</v>
      </c>
    </row>
    <row r="135" spans="1:8" ht="24" x14ac:dyDescent="0.25">
      <c r="A135" s="94" t="s">
        <v>516</v>
      </c>
      <c r="B135" s="95" t="s">
        <v>359</v>
      </c>
      <c r="C135" s="111">
        <v>13</v>
      </c>
      <c r="D135" s="94" t="s">
        <v>517</v>
      </c>
      <c r="E135" s="96"/>
      <c r="F135" s="97">
        <f>F136</f>
        <v>60000</v>
      </c>
      <c r="G135" s="97">
        <f t="shared" si="22"/>
        <v>60000</v>
      </c>
      <c r="H135" s="97">
        <f t="shared" si="22"/>
        <v>60000</v>
      </c>
    </row>
    <row r="136" spans="1:8" ht="24" x14ac:dyDescent="0.25">
      <c r="A136" s="113" t="s">
        <v>518</v>
      </c>
      <c r="B136" s="95" t="s">
        <v>359</v>
      </c>
      <c r="C136" s="111">
        <v>13</v>
      </c>
      <c r="D136" s="94" t="s">
        <v>517</v>
      </c>
      <c r="E136" s="96">
        <v>300</v>
      </c>
      <c r="F136" s="97">
        <v>60000</v>
      </c>
      <c r="G136" s="100">
        <v>60000</v>
      </c>
      <c r="H136" s="100">
        <v>60000</v>
      </c>
    </row>
    <row r="137" spans="1:8" ht="108" x14ac:dyDescent="0.25">
      <c r="A137" s="113" t="s">
        <v>519</v>
      </c>
      <c r="B137" s="95" t="s">
        <v>359</v>
      </c>
      <c r="C137" s="111">
        <v>13</v>
      </c>
      <c r="D137" s="94" t="s">
        <v>449</v>
      </c>
      <c r="E137" s="96"/>
      <c r="F137" s="97">
        <f t="shared" ref="F137:H139" si="23">F138</f>
        <v>16063000</v>
      </c>
      <c r="G137" s="97">
        <f t="shared" si="23"/>
        <v>15220000</v>
      </c>
      <c r="H137" s="97">
        <f t="shared" si="23"/>
        <v>15598000</v>
      </c>
    </row>
    <row r="138" spans="1:8" ht="60" x14ac:dyDescent="0.25">
      <c r="A138" s="113" t="s">
        <v>520</v>
      </c>
      <c r="B138" s="95" t="s">
        <v>359</v>
      </c>
      <c r="C138" s="111">
        <v>13</v>
      </c>
      <c r="D138" s="94" t="s">
        <v>521</v>
      </c>
      <c r="E138" s="96"/>
      <c r="F138" s="97">
        <f t="shared" si="23"/>
        <v>16063000</v>
      </c>
      <c r="G138" s="97">
        <f t="shared" si="23"/>
        <v>15220000</v>
      </c>
      <c r="H138" s="97">
        <f t="shared" si="23"/>
        <v>15598000</v>
      </c>
    </row>
    <row r="139" spans="1:8" ht="48" x14ac:dyDescent="0.25">
      <c r="A139" s="113" t="s">
        <v>522</v>
      </c>
      <c r="B139" s="95" t="s">
        <v>359</v>
      </c>
      <c r="C139" s="111">
        <v>13</v>
      </c>
      <c r="D139" s="94" t="s">
        <v>523</v>
      </c>
      <c r="E139" s="96"/>
      <c r="F139" s="97">
        <f t="shared" si="23"/>
        <v>16063000</v>
      </c>
      <c r="G139" s="97">
        <f t="shared" si="23"/>
        <v>15220000</v>
      </c>
      <c r="H139" s="97">
        <f t="shared" si="23"/>
        <v>15598000</v>
      </c>
    </row>
    <row r="140" spans="1:8" ht="36" x14ac:dyDescent="0.25">
      <c r="A140" s="113" t="s">
        <v>524</v>
      </c>
      <c r="B140" s="95" t="s">
        <v>359</v>
      </c>
      <c r="C140" s="111">
        <v>13</v>
      </c>
      <c r="D140" s="94" t="s">
        <v>525</v>
      </c>
      <c r="E140" s="96"/>
      <c r="F140" s="97">
        <f>F141+F142+F143</f>
        <v>16063000</v>
      </c>
      <c r="G140" s="97">
        <f>G141+G142+G143</f>
        <v>15220000</v>
      </c>
      <c r="H140" s="97">
        <f>H141+H142+H143</f>
        <v>15598000</v>
      </c>
    </row>
    <row r="141" spans="1:8" ht="72" x14ac:dyDescent="0.25">
      <c r="A141" s="113" t="s">
        <v>368</v>
      </c>
      <c r="B141" s="95" t="s">
        <v>359</v>
      </c>
      <c r="C141" s="111">
        <v>13</v>
      </c>
      <c r="D141" s="94" t="s">
        <v>525</v>
      </c>
      <c r="E141" s="96">
        <v>100</v>
      </c>
      <c r="F141" s="97">
        <v>13924000</v>
      </c>
      <c r="G141" s="100">
        <v>13924000</v>
      </c>
      <c r="H141" s="100">
        <v>13924000</v>
      </c>
    </row>
    <row r="142" spans="1:8" ht="36" x14ac:dyDescent="0.25">
      <c r="A142" s="113" t="s">
        <v>379</v>
      </c>
      <c r="B142" s="95" t="s">
        <v>359</v>
      </c>
      <c r="C142" s="111">
        <v>13</v>
      </c>
      <c r="D142" s="94" t="s">
        <v>525</v>
      </c>
      <c r="E142" s="96">
        <v>200</v>
      </c>
      <c r="F142" s="107">
        <v>1965000</v>
      </c>
      <c r="G142" s="100">
        <v>1122000</v>
      </c>
      <c r="H142" s="100">
        <v>1500000</v>
      </c>
    </row>
    <row r="143" spans="1:8" x14ac:dyDescent="0.25">
      <c r="A143" s="113" t="s">
        <v>431</v>
      </c>
      <c r="B143" s="95" t="s">
        <v>359</v>
      </c>
      <c r="C143" s="111">
        <v>13</v>
      </c>
      <c r="D143" s="94" t="s">
        <v>525</v>
      </c>
      <c r="E143" s="96">
        <v>800</v>
      </c>
      <c r="F143" s="97">
        <v>174000</v>
      </c>
      <c r="G143" s="100">
        <v>174000</v>
      </c>
      <c r="H143" s="100">
        <v>174000</v>
      </c>
    </row>
    <row r="144" spans="1:8" ht="36" x14ac:dyDescent="0.25">
      <c r="A144" s="114" t="s">
        <v>526</v>
      </c>
      <c r="B144" s="115" t="s">
        <v>359</v>
      </c>
      <c r="C144" s="116">
        <v>13</v>
      </c>
      <c r="D144" s="117" t="s">
        <v>527</v>
      </c>
      <c r="E144" s="118"/>
      <c r="F144" s="97">
        <f t="shared" ref="F144:H144" si="24">F145</f>
        <v>11385199.57</v>
      </c>
      <c r="G144" s="97">
        <f t="shared" si="24"/>
        <v>100000</v>
      </c>
      <c r="H144" s="97">
        <f t="shared" si="24"/>
        <v>100000</v>
      </c>
    </row>
    <row r="145" spans="1:8" ht="24" x14ac:dyDescent="0.25">
      <c r="A145" s="114" t="s">
        <v>528</v>
      </c>
      <c r="B145" s="115" t="s">
        <v>359</v>
      </c>
      <c r="C145" s="116">
        <v>13</v>
      </c>
      <c r="D145" s="117" t="s">
        <v>529</v>
      </c>
      <c r="E145" s="118"/>
      <c r="F145" s="97">
        <f>F146+F149</f>
        <v>11385199.57</v>
      </c>
      <c r="G145" s="97">
        <f t="shared" ref="G145:H145" si="25">G146+G149</f>
        <v>100000</v>
      </c>
      <c r="H145" s="97">
        <f t="shared" si="25"/>
        <v>100000</v>
      </c>
    </row>
    <row r="146" spans="1:8" ht="36" x14ac:dyDescent="0.25">
      <c r="A146" s="117" t="s">
        <v>530</v>
      </c>
      <c r="B146" s="115" t="s">
        <v>359</v>
      </c>
      <c r="C146" s="116">
        <v>13</v>
      </c>
      <c r="D146" s="117" t="s">
        <v>531</v>
      </c>
      <c r="E146" s="118"/>
      <c r="F146" s="97">
        <f>F147+F148</f>
        <v>11285199.57</v>
      </c>
      <c r="G146" s="97">
        <f>G147+G148</f>
        <v>100000</v>
      </c>
      <c r="H146" s="97">
        <f>H147+H148</f>
        <v>100000</v>
      </c>
    </row>
    <row r="147" spans="1:8" ht="36" x14ac:dyDescent="0.25">
      <c r="A147" s="94" t="s">
        <v>379</v>
      </c>
      <c r="B147" s="115" t="s">
        <v>359</v>
      </c>
      <c r="C147" s="116">
        <v>13</v>
      </c>
      <c r="D147" s="117" t="s">
        <v>531</v>
      </c>
      <c r="E147" s="118" t="s">
        <v>532</v>
      </c>
      <c r="F147" s="97">
        <v>425000</v>
      </c>
      <c r="G147" s="100">
        <v>100000</v>
      </c>
      <c r="H147" s="100">
        <v>100000</v>
      </c>
    </row>
    <row r="148" spans="1:8" x14ac:dyDescent="0.25">
      <c r="A148" s="94" t="s">
        <v>431</v>
      </c>
      <c r="B148" s="115" t="s">
        <v>359</v>
      </c>
      <c r="C148" s="116">
        <v>13</v>
      </c>
      <c r="D148" s="117" t="s">
        <v>531</v>
      </c>
      <c r="E148" s="118" t="s">
        <v>533</v>
      </c>
      <c r="F148" s="119">
        <v>10860199.57</v>
      </c>
      <c r="G148" s="100">
        <v>0</v>
      </c>
      <c r="H148" s="100">
        <v>0</v>
      </c>
    </row>
    <row r="149" spans="1:8" ht="24" x14ac:dyDescent="0.25">
      <c r="A149" s="264" t="s">
        <v>910</v>
      </c>
      <c r="B149" s="297" t="s">
        <v>359</v>
      </c>
      <c r="C149" s="296">
        <v>13</v>
      </c>
      <c r="D149" s="299" t="s">
        <v>911</v>
      </c>
      <c r="E149" s="298"/>
      <c r="F149" s="119">
        <f>F150</f>
        <v>100000</v>
      </c>
      <c r="G149" s="119">
        <f t="shared" ref="G149:H149" si="26">G150</f>
        <v>0</v>
      </c>
      <c r="H149" s="119">
        <f t="shared" si="26"/>
        <v>0</v>
      </c>
    </row>
    <row r="150" spans="1:8" ht="24" x14ac:dyDescent="0.25">
      <c r="A150" s="94" t="s">
        <v>518</v>
      </c>
      <c r="B150" s="115" t="s">
        <v>359</v>
      </c>
      <c r="C150" s="116">
        <v>13</v>
      </c>
      <c r="D150" s="117" t="s">
        <v>911</v>
      </c>
      <c r="E150" s="118" t="s">
        <v>809</v>
      </c>
      <c r="F150" s="119">
        <v>100000</v>
      </c>
      <c r="G150" s="100"/>
      <c r="H150" s="100"/>
    </row>
    <row r="151" spans="1:8" ht="24" x14ac:dyDescent="0.25">
      <c r="A151" s="98" t="s">
        <v>435</v>
      </c>
      <c r="B151" s="95" t="s">
        <v>359</v>
      </c>
      <c r="C151" s="111">
        <v>13</v>
      </c>
      <c r="D151" s="99" t="s">
        <v>436</v>
      </c>
      <c r="E151" s="96"/>
      <c r="F151" s="97">
        <f>F152</f>
        <v>1917000</v>
      </c>
      <c r="G151" s="97">
        <f>G152</f>
        <v>1785000</v>
      </c>
      <c r="H151" s="97">
        <f>H152</f>
        <v>1847000</v>
      </c>
    </row>
    <row r="152" spans="1:8" ht="24" x14ac:dyDescent="0.25">
      <c r="A152" s="98" t="s">
        <v>534</v>
      </c>
      <c r="B152" s="95" t="s">
        <v>359</v>
      </c>
      <c r="C152" s="111">
        <v>13</v>
      </c>
      <c r="D152" s="94" t="s">
        <v>535</v>
      </c>
      <c r="E152" s="96"/>
      <c r="F152" s="97">
        <f>F153+F156+F158</f>
        <v>1917000</v>
      </c>
      <c r="G152" s="97">
        <f>G153+G156+G158</f>
        <v>1785000</v>
      </c>
      <c r="H152" s="97">
        <f>H153+H156+H158</f>
        <v>1847000</v>
      </c>
    </row>
    <row r="153" spans="1:8" ht="36" x14ac:dyDescent="0.25">
      <c r="A153" s="98" t="s">
        <v>530</v>
      </c>
      <c r="B153" s="95" t="s">
        <v>359</v>
      </c>
      <c r="C153" s="111">
        <v>13</v>
      </c>
      <c r="D153" s="94" t="s">
        <v>536</v>
      </c>
      <c r="E153" s="96"/>
      <c r="F153" s="97">
        <f>F154+F155</f>
        <v>292000</v>
      </c>
      <c r="G153" s="97">
        <f>G154+G155</f>
        <v>92000</v>
      </c>
      <c r="H153" s="97">
        <f>H154+H155</f>
        <v>92000</v>
      </c>
    </row>
    <row r="154" spans="1:8" ht="24" x14ac:dyDescent="0.25">
      <c r="A154" s="113" t="s">
        <v>518</v>
      </c>
      <c r="B154" s="95" t="s">
        <v>359</v>
      </c>
      <c r="C154" s="111">
        <v>13</v>
      </c>
      <c r="D154" s="94" t="s">
        <v>536</v>
      </c>
      <c r="E154" s="96">
        <v>300</v>
      </c>
      <c r="F154" s="103">
        <v>42000</v>
      </c>
      <c r="G154" s="100">
        <v>42000</v>
      </c>
      <c r="H154" s="100">
        <v>42000</v>
      </c>
    </row>
    <row r="155" spans="1:8" x14ac:dyDescent="0.25">
      <c r="A155" s="98" t="s">
        <v>431</v>
      </c>
      <c r="B155" s="95" t="s">
        <v>359</v>
      </c>
      <c r="C155" s="111">
        <v>13</v>
      </c>
      <c r="D155" s="94" t="s">
        <v>536</v>
      </c>
      <c r="E155" s="96">
        <v>800</v>
      </c>
      <c r="F155" s="107">
        <v>250000</v>
      </c>
      <c r="G155" s="100">
        <v>50000</v>
      </c>
      <c r="H155" s="100">
        <v>50000</v>
      </c>
    </row>
    <row r="156" spans="1:8" ht="36" x14ac:dyDescent="0.25">
      <c r="A156" s="98" t="s">
        <v>537</v>
      </c>
      <c r="B156" s="95" t="s">
        <v>359</v>
      </c>
      <c r="C156" s="111">
        <v>13</v>
      </c>
      <c r="D156" s="94" t="s">
        <v>538</v>
      </c>
      <c r="E156" s="96"/>
      <c r="F156" s="97">
        <f>F157</f>
        <v>10000</v>
      </c>
      <c r="G156" s="97">
        <f>G157</f>
        <v>0</v>
      </c>
      <c r="H156" s="97">
        <f>H157</f>
        <v>0</v>
      </c>
    </row>
    <row r="157" spans="1:8" ht="36" x14ac:dyDescent="0.25">
      <c r="A157" s="94" t="s">
        <v>379</v>
      </c>
      <c r="B157" s="95" t="s">
        <v>359</v>
      </c>
      <c r="C157" s="111">
        <v>13</v>
      </c>
      <c r="D157" s="94" t="s">
        <v>538</v>
      </c>
      <c r="E157" s="96">
        <v>200</v>
      </c>
      <c r="F157" s="97">
        <v>10000</v>
      </c>
      <c r="G157" s="100">
        <v>0</v>
      </c>
      <c r="H157" s="100">
        <v>0</v>
      </c>
    </row>
    <row r="158" spans="1:8" ht="48" x14ac:dyDescent="0.25">
      <c r="A158" s="98" t="s">
        <v>539</v>
      </c>
      <c r="B158" s="95" t="s">
        <v>359</v>
      </c>
      <c r="C158" s="111">
        <v>13</v>
      </c>
      <c r="D158" s="94" t="s">
        <v>540</v>
      </c>
      <c r="E158" s="96"/>
      <c r="F158" s="97">
        <f>F159+F160</f>
        <v>1615000</v>
      </c>
      <c r="G158" s="97">
        <f>G159+G160</f>
        <v>1693000</v>
      </c>
      <c r="H158" s="97">
        <f>H159+H160</f>
        <v>1755000</v>
      </c>
    </row>
    <row r="159" spans="1:8" ht="72" x14ac:dyDescent="0.25">
      <c r="A159" s="94" t="s">
        <v>368</v>
      </c>
      <c r="B159" s="95" t="s">
        <v>359</v>
      </c>
      <c r="C159" s="111">
        <v>13</v>
      </c>
      <c r="D159" s="94" t="s">
        <v>540</v>
      </c>
      <c r="E159" s="96">
        <v>100</v>
      </c>
      <c r="F159" s="100">
        <v>1168000</v>
      </c>
      <c r="G159" s="100">
        <v>1100000</v>
      </c>
      <c r="H159" s="100">
        <v>1100000</v>
      </c>
    </row>
    <row r="160" spans="1:8" ht="36" x14ac:dyDescent="0.25">
      <c r="A160" s="94" t="s">
        <v>379</v>
      </c>
      <c r="B160" s="95" t="s">
        <v>359</v>
      </c>
      <c r="C160" s="111">
        <v>13</v>
      </c>
      <c r="D160" s="94" t="s">
        <v>540</v>
      </c>
      <c r="E160" s="96">
        <v>200</v>
      </c>
      <c r="F160" s="97">
        <v>447000</v>
      </c>
      <c r="G160" s="97">
        <v>593000</v>
      </c>
      <c r="H160" s="97">
        <v>655000</v>
      </c>
    </row>
    <row r="161" spans="1:8" ht="36" x14ac:dyDescent="0.25">
      <c r="A161" s="94" t="s">
        <v>541</v>
      </c>
      <c r="B161" s="95" t="s">
        <v>359</v>
      </c>
      <c r="C161" s="111">
        <v>13</v>
      </c>
      <c r="D161" s="99" t="s">
        <v>542</v>
      </c>
      <c r="E161" s="96"/>
      <c r="F161" s="97">
        <f t="shared" ref="F161:H162" si="27">F162</f>
        <v>11115000</v>
      </c>
      <c r="G161" s="97">
        <f t="shared" si="27"/>
        <v>9311000</v>
      </c>
      <c r="H161" s="97">
        <f t="shared" si="27"/>
        <v>9511000</v>
      </c>
    </row>
    <row r="162" spans="1:8" ht="36" x14ac:dyDescent="0.25">
      <c r="A162" s="94" t="s">
        <v>543</v>
      </c>
      <c r="B162" s="95" t="s">
        <v>359</v>
      </c>
      <c r="C162" s="111">
        <v>13</v>
      </c>
      <c r="D162" s="99" t="s">
        <v>544</v>
      </c>
      <c r="E162" s="96"/>
      <c r="F162" s="97">
        <f t="shared" si="27"/>
        <v>11115000</v>
      </c>
      <c r="G162" s="97">
        <f t="shared" si="27"/>
        <v>9311000</v>
      </c>
      <c r="H162" s="97">
        <f t="shared" si="27"/>
        <v>9511000</v>
      </c>
    </row>
    <row r="163" spans="1:8" ht="36" x14ac:dyDescent="0.25">
      <c r="A163" s="94" t="s">
        <v>524</v>
      </c>
      <c r="B163" s="95" t="s">
        <v>359</v>
      </c>
      <c r="C163" s="111">
        <v>13</v>
      </c>
      <c r="D163" s="94" t="s">
        <v>545</v>
      </c>
      <c r="E163" s="96"/>
      <c r="F163" s="97">
        <f>F164+F165+F166</f>
        <v>11115000</v>
      </c>
      <c r="G163" s="97">
        <f>G164+G165+G166</f>
        <v>9311000</v>
      </c>
      <c r="H163" s="97">
        <f>H164+H165+H166</f>
        <v>9511000</v>
      </c>
    </row>
    <row r="164" spans="1:8" ht="72" x14ac:dyDescent="0.25">
      <c r="A164" s="94" t="s">
        <v>368</v>
      </c>
      <c r="B164" s="95" t="s">
        <v>359</v>
      </c>
      <c r="C164" s="111">
        <v>13</v>
      </c>
      <c r="D164" s="94" t="s">
        <v>545</v>
      </c>
      <c r="E164" s="96">
        <v>100</v>
      </c>
      <c r="F164" s="97">
        <v>5139000</v>
      </c>
      <c r="G164" s="100">
        <v>5136000</v>
      </c>
      <c r="H164" s="100">
        <v>5136000</v>
      </c>
    </row>
    <row r="165" spans="1:8" ht="36" x14ac:dyDescent="0.25">
      <c r="A165" s="94" t="s">
        <v>379</v>
      </c>
      <c r="B165" s="95" t="s">
        <v>359</v>
      </c>
      <c r="C165" s="111">
        <v>13</v>
      </c>
      <c r="D165" s="94" t="s">
        <v>545</v>
      </c>
      <c r="E165" s="96">
        <v>200</v>
      </c>
      <c r="F165" s="100">
        <v>5851000</v>
      </c>
      <c r="G165" s="100">
        <v>4100000</v>
      </c>
      <c r="H165" s="100">
        <v>4300000</v>
      </c>
    </row>
    <row r="166" spans="1:8" x14ac:dyDescent="0.25">
      <c r="A166" s="98" t="s">
        <v>431</v>
      </c>
      <c r="B166" s="95" t="s">
        <v>359</v>
      </c>
      <c r="C166" s="111">
        <v>13</v>
      </c>
      <c r="D166" s="94" t="s">
        <v>545</v>
      </c>
      <c r="E166" s="96">
        <v>800</v>
      </c>
      <c r="F166" s="100">
        <v>125000</v>
      </c>
      <c r="G166" s="100">
        <v>75000</v>
      </c>
      <c r="H166" s="100">
        <v>75000</v>
      </c>
    </row>
    <row r="167" spans="1:8" ht="24" x14ac:dyDescent="0.25">
      <c r="A167" s="88" t="s">
        <v>546</v>
      </c>
      <c r="B167" s="93" t="s">
        <v>370</v>
      </c>
      <c r="C167" s="93" t="s">
        <v>547</v>
      </c>
      <c r="D167" s="90"/>
      <c r="E167" s="91"/>
      <c r="F167" s="92">
        <f>F168+F189</f>
        <v>13346000</v>
      </c>
      <c r="G167" s="92">
        <f>G168+G189</f>
        <v>3141000</v>
      </c>
      <c r="H167" s="92">
        <f>H168+H189</f>
        <v>3141000</v>
      </c>
    </row>
    <row r="168" spans="1:8" ht="48" x14ac:dyDescent="0.25">
      <c r="A168" s="120" t="s">
        <v>548</v>
      </c>
      <c r="B168" s="93" t="s">
        <v>370</v>
      </c>
      <c r="C168" s="93" t="s">
        <v>549</v>
      </c>
      <c r="D168" s="90"/>
      <c r="E168" s="91"/>
      <c r="F168" s="92">
        <f>F169</f>
        <v>13276000</v>
      </c>
      <c r="G168" s="92">
        <f>G169</f>
        <v>3091000</v>
      </c>
      <c r="H168" s="92">
        <f>H169</f>
        <v>3091000</v>
      </c>
    </row>
    <row r="169" spans="1:8" ht="72" x14ac:dyDescent="0.25">
      <c r="A169" s="98" t="s">
        <v>550</v>
      </c>
      <c r="B169" s="95" t="s">
        <v>370</v>
      </c>
      <c r="C169" s="95" t="s">
        <v>549</v>
      </c>
      <c r="D169" s="94" t="s">
        <v>551</v>
      </c>
      <c r="E169" s="96"/>
      <c r="F169" s="97">
        <f>F170+F177</f>
        <v>13276000</v>
      </c>
      <c r="G169" s="97">
        <f>G170+G177</f>
        <v>3091000</v>
      </c>
      <c r="H169" s="97">
        <f>H170+H177</f>
        <v>3091000</v>
      </c>
    </row>
    <row r="170" spans="1:8" ht="144" x14ac:dyDescent="0.25">
      <c r="A170" s="98" t="s">
        <v>552</v>
      </c>
      <c r="B170" s="95" t="s">
        <v>370</v>
      </c>
      <c r="C170" s="95" t="s">
        <v>549</v>
      </c>
      <c r="D170" s="94" t="s">
        <v>553</v>
      </c>
      <c r="E170" s="96"/>
      <c r="F170" s="97">
        <f>F174+F171</f>
        <v>12521000</v>
      </c>
      <c r="G170" s="97">
        <f>G174+G171</f>
        <v>2871000</v>
      </c>
      <c r="H170" s="97">
        <f>H174+H171</f>
        <v>2871000</v>
      </c>
    </row>
    <row r="171" spans="1:8" ht="48" x14ac:dyDescent="0.25">
      <c r="A171" s="98" t="s">
        <v>554</v>
      </c>
      <c r="B171" s="95" t="s">
        <v>370</v>
      </c>
      <c r="C171" s="95" t="s">
        <v>549</v>
      </c>
      <c r="D171" s="94" t="s">
        <v>555</v>
      </c>
      <c r="E171" s="96"/>
      <c r="F171" s="97">
        <f t="shared" ref="F171:H172" si="28">F172</f>
        <v>9650000</v>
      </c>
      <c r="G171" s="97">
        <f t="shared" si="28"/>
        <v>0</v>
      </c>
      <c r="H171" s="97">
        <f t="shared" si="28"/>
        <v>0</v>
      </c>
    </row>
    <row r="172" spans="1:8" ht="48" x14ac:dyDescent="0.25">
      <c r="A172" s="94" t="s">
        <v>556</v>
      </c>
      <c r="B172" s="95" t="s">
        <v>370</v>
      </c>
      <c r="C172" s="95" t="s">
        <v>549</v>
      </c>
      <c r="D172" s="94" t="s">
        <v>557</v>
      </c>
      <c r="E172" s="96"/>
      <c r="F172" s="97">
        <f t="shared" si="28"/>
        <v>9650000</v>
      </c>
      <c r="G172" s="97">
        <f t="shared" si="28"/>
        <v>0</v>
      </c>
      <c r="H172" s="97">
        <f t="shared" si="28"/>
        <v>0</v>
      </c>
    </row>
    <row r="173" spans="1:8" ht="36" x14ac:dyDescent="0.25">
      <c r="A173" s="94" t="s">
        <v>379</v>
      </c>
      <c r="B173" s="95" t="s">
        <v>370</v>
      </c>
      <c r="C173" s="95" t="s">
        <v>549</v>
      </c>
      <c r="D173" s="94" t="s">
        <v>557</v>
      </c>
      <c r="E173" s="96">
        <v>200</v>
      </c>
      <c r="F173" s="97">
        <v>9650000</v>
      </c>
      <c r="G173" s="97"/>
      <c r="H173" s="97"/>
    </row>
    <row r="174" spans="1:8" ht="60" x14ac:dyDescent="0.25">
      <c r="A174" s="98" t="s">
        <v>558</v>
      </c>
      <c r="B174" s="95" t="s">
        <v>370</v>
      </c>
      <c r="C174" s="95" t="s">
        <v>549</v>
      </c>
      <c r="D174" s="94" t="s">
        <v>559</v>
      </c>
      <c r="E174" s="96"/>
      <c r="F174" s="97">
        <f t="shared" ref="F174:H175" si="29">F175</f>
        <v>2871000</v>
      </c>
      <c r="G174" s="97">
        <f t="shared" si="29"/>
        <v>2871000</v>
      </c>
      <c r="H174" s="97">
        <f t="shared" si="29"/>
        <v>2871000</v>
      </c>
    </row>
    <row r="175" spans="1:8" ht="36" x14ac:dyDescent="0.25">
      <c r="A175" s="94" t="s">
        <v>524</v>
      </c>
      <c r="B175" s="95" t="s">
        <v>370</v>
      </c>
      <c r="C175" s="95" t="s">
        <v>549</v>
      </c>
      <c r="D175" s="94" t="s">
        <v>560</v>
      </c>
      <c r="E175" s="96"/>
      <c r="F175" s="97">
        <f t="shared" si="29"/>
        <v>2871000</v>
      </c>
      <c r="G175" s="97">
        <f t="shared" si="29"/>
        <v>2871000</v>
      </c>
      <c r="H175" s="97">
        <f t="shared" si="29"/>
        <v>2871000</v>
      </c>
    </row>
    <row r="176" spans="1:8" ht="72" x14ac:dyDescent="0.25">
      <c r="A176" s="98" t="s">
        <v>368</v>
      </c>
      <c r="B176" s="95" t="s">
        <v>370</v>
      </c>
      <c r="C176" s="95" t="s">
        <v>549</v>
      </c>
      <c r="D176" s="94" t="s">
        <v>560</v>
      </c>
      <c r="E176" s="96">
        <v>100</v>
      </c>
      <c r="F176" s="97">
        <v>2871000</v>
      </c>
      <c r="G176" s="100">
        <v>2871000</v>
      </c>
      <c r="H176" s="100">
        <v>2871000</v>
      </c>
    </row>
    <row r="177" spans="1:8" ht="120" x14ac:dyDescent="0.25">
      <c r="A177" s="98" t="s">
        <v>561</v>
      </c>
      <c r="B177" s="95" t="s">
        <v>370</v>
      </c>
      <c r="C177" s="95" t="s">
        <v>549</v>
      </c>
      <c r="D177" s="94" t="s">
        <v>562</v>
      </c>
      <c r="E177" s="96"/>
      <c r="F177" s="97">
        <f>F178+F182+F184</f>
        <v>755000</v>
      </c>
      <c r="G177" s="97">
        <f>G178+G182+G184</f>
        <v>220000</v>
      </c>
      <c r="H177" s="97">
        <f>H178+H182+H184</f>
        <v>220000</v>
      </c>
    </row>
    <row r="178" spans="1:8" ht="96" x14ac:dyDescent="0.25">
      <c r="A178" s="94" t="s">
        <v>563</v>
      </c>
      <c r="B178" s="95" t="s">
        <v>370</v>
      </c>
      <c r="C178" s="95" t="s">
        <v>549</v>
      </c>
      <c r="D178" s="94" t="s">
        <v>564</v>
      </c>
      <c r="E178" s="96"/>
      <c r="F178" s="97">
        <f t="shared" ref="F178:H179" si="30">F179</f>
        <v>120000</v>
      </c>
      <c r="G178" s="97">
        <f t="shared" si="30"/>
        <v>120000</v>
      </c>
      <c r="H178" s="97">
        <f t="shared" si="30"/>
        <v>120000</v>
      </c>
    </row>
    <row r="179" spans="1:8" ht="48" x14ac:dyDescent="0.25">
      <c r="A179" s="94" t="s">
        <v>556</v>
      </c>
      <c r="B179" s="95" t="s">
        <v>370</v>
      </c>
      <c r="C179" s="95" t="s">
        <v>549</v>
      </c>
      <c r="D179" s="94" t="s">
        <v>565</v>
      </c>
      <c r="E179" s="96"/>
      <c r="F179" s="97">
        <f t="shared" si="30"/>
        <v>120000</v>
      </c>
      <c r="G179" s="97">
        <f t="shared" si="30"/>
        <v>120000</v>
      </c>
      <c r="H179" s="97">
        <f t="shared" si="30"/>
        <v>120000</v>
      </c>
    </row>
    <row r="180" spans="1:8" ht="36" x14ac:dyDescent="0.25">
      <c r="A180" s="98" t="s">
        <v>379</v>
      </c>
      <c r="B180" s="95" t="s">
        <v>370</v>
      </c>
      <c r="C180" s="95" t="s">
        <v>549</v>
      </c>
      <c r="D180" s="94" t="s">
        <v>565</v>
      </c>
      <c r="E180" s="96">
        <v>200</v>
      </c>
      <c r="F180" s="97">
        <v>120000</v>
      </c>
      <c r="G180" s="97">
        <v>120000</v>
      </c>
      <c r="H180" s="97">
        <v>120000</v>
      </c>
    </row>
    <row r="181" spans="1:8" ht="72" x14ac:dyDescent="0.25">
      <c r="A181" s="98" t="s">
        <v>566</v>
      </c>
      <c r="B181" s="95" t="s">
        <v>370</v>
      </c>
      <c r="C181" s="95" t="s">
        <v>549</v>
      </c>
      <c r="D181" s="94" t="s">
        <v>567</v>
      </c>
      <c r="E181" s="96"/>
      <c r="F181" s="97">
        <f t="shared" ref="F181:H182" si="31">F182</f>
        <v>100000</v>
      </c>
      <c r="G181" s="97">
        <f t="shared" si="31"/>
        <v>100000</v>
      </c>
      <c r="H181" s="97">
        <f t="shared" si="31"/>
        <v>100000</v>
      </c>
    </row>
    <row r="182" spans="1:8" ht="48" x14ac:dyDescent="0.25">
      <c r="A182" s="98" t="s">
        <v>556</v>
      </c>
      <c r="B182" s="95" t="s">
        <v>370</v>
      </c>
      <c r="C182" s="95" t="s">
        <v>549</v>
      </c>
      <c r="D182" s="94" t="s">
        <v>568</v>
      </c>
      <c r="E182" s="96"/>
      <c r="F182" s="97">
        <f>F183</f>
        <v>100000</v>
      </c>
      <c r="G182" s="97">
        <f>G183</f>
        <v>100000</v>
      </c>
      <c r="H182" s="97">
        <f t="shared" si="31"/>
        <v>100000</v>
      </c>
    </row>
    <row r="183" spans="1:8" ht="36" x14ac:dyDescent="0.25">
      <c r="A183" s="98" t="s">
        <v>379</v>
      </c>
      <c r="B183" s="95" t="s">
        <v>370</v>
      </c>
      <c r="C183" s="95" t="s">
        <v>549</v>
      </c>
      <c r="D183" s="94" t="s">
        <v>568</v>
      </c>
      <c r="E183" s="96">
        <v>200</v>
      </c>
      <c r="F183" s="97">
        <v>100000</v>
      </c>
      <c r="G183" s="97">
        <v>100000</v>
      </c>
      <c r="H183" s="97">
        <v>100000</v>
      </c>
    </row>
    <row r="184" spans="1:8" ht="48" x14ac:dyDescent="0.25">
      <c r="A184" s="98" t="s">
        <v>569</v>
      </c>
      <c r="B184" s="95" t="s">
        <v>370</v>
      </c>
      <c r="C184" s="95" t="s">
        <v>549</v>
      </c>
      <c r="D184" s="94" t="s">
        <v>570</v>
      </c>
      <c r="E184" s="96"/>
      <c r="F184" s="97">
        <f>F185</f>
        <v>535000</v>
      </c>
      <c r="G184" s="97">
        <f>G185</f>
        <v>0</v>
      </c>
      <c r="H184" s="97">
        <f>H185</f>
        <v>0</v>
      </c>
    </row>
    <row r="185" spans="1:8" ht="36" x14ac:dyDescent="0.25">
      <c r="A185" s="98" t="s">
        <v>571</v>
      </c>
      <c r="B185" s="95" t="s">
        <v>370</v>
      </c>
      <c r="C185" s="95" t="s">
        <v>549</v>
      </c>
      <c r="D185" s="94" t="s">
        <v>572</v>
      </c>
      <c r="E185" s="96"/>
      <c r="F185" s="97">
        <f>F186+F187</f>
        <v>535000</v>
      </c>
      <c r="G185" s="97">
        <f>G186+G187</f>
        <v>0</v>
      </c>
      <c r="H185" s="97">
        <f>H186+H187</f>
        <v>0</v>
      </c>
    </row>
    <row r="186" spans="1:8" ht="36" x14ac:dyDescent="0.25">
      <c r="A186" s="98" t="s">
        <v>379</v>
      </c>
      <c r="B186" s="95" t="s">
        <v>370</v>
      </c>
      <c r="C186" s="95" t="s">
        <v>549</v>
      </c>
      <c r="D186" s="94" t="s">
        <v>572</v>
      </c>
      <c r="E186" s="96">
        <v>200</v>
      </c>
      <c r="F186" s="97">
        <v>535000</v>
      </c>
      <c r="G186" s="97">
        <v>0</v>
      </c>
      <c r="H186" s="97">
        <v>0</v>
      </c>
    </row>
    <row r="187" spans="1:8" ht="36" x14ac:dyDescent="0.25">
      <c r="A187" s="94" t="s">
        <v>573</v>
      </c>
      <c r="B187" s="95" t="s">
        <v>370</v>
      </c>
      <c r="C187" s="95" t="s">
        <v>549</v>
      </c>
      <c r="D187" s="94" t="s">
        <v>572</v>
      </c>
      <c r="E187" s="96">
        <v>400</v>
      </c>
      <c r="F187" s="97"/>
      <c r="G187" s="100"/>
      <c r="H187" s="100"/>
    </row>
    <row r="188" spans="1:8" ht="36" x14ac:dyDescent="0.25">
      <c r="A188" s="88" t="s">
        <v>574</v>
      </c>
      <c r="B188" s="93" t="s">
        <v>370</v>
      </c>
      <c r="C188" s="93" t="s">
        <v>575</v>
      </c>
      <c r="D188" s="90"/>
      <c r="E188" s="91"/>
      <c r="F188" s="92">
        <f>F189</f>
        <v>70000</v>
      </c>
      <c r="G188" s="92">
        <f>G189</f>
        <v>50000</v>
      </c>
      <c r="H188" s="92">
        <f>H189</f>
        <v>50000</v>
      </c>
    </row>
    <row r="189" spans="1:8" ht="48" x14ac:dyDescent="0.25">
      <c r="A189" s="98" t="s">
        <v>576</v>
      </c>
      <c r="B189" s="95" t="s">
        <v>370</v>
      </c>
      <c r="C189" s="95" t="s">
        <v>575</v>
      </c>
      <c r="D189" s="94" t="s">
        <v>408</v>
      </c>
      <c r="E189" s="96"/>
      <c r="F189" s="97">
        <f>F190</f>
        <v>70000</v>
      </c>
      <c r="G189" s="97">
        <f t="shared" ref="G189:H191" si="32">G190</f>
        <v>50000</v>
      </c>
      <c r="H189" s="97">
        <f t="shared" si="32"/>
        <v>50000</v>
      </c>
    </row>
    <row r="190" spans="1:8" ht="84" x14ac:dyDescent="0.25">
      <c r="A190" s="98" t="s">
        <v>577</v>
      </c>
      <c r="B190" s="95" t="s">
        <v>370</v>
      </c>
      <c r="C190" s="95" t="s">
        <v>575</v>
      </c>
      <c r="D190" s="94" t="s">
        <v>513</v>
      </c>
      <c r="E190" s="96"/>
      <c r="F190" s="97">
        <f>F191</f>
        <v>70000</v>
      </c>
      <c r="G190" s="97">
        <f t="shared" si="32"/>
        <v>50000</v>
      </c>
      <c r="H190" s="97">
        <f t="shared" si="32"/>
        <v>50000</v>
      </c>
    </row>
    <row r="191" spans="1:8" ht="48" x14ac:dyDescent="0.25">
      <c r="A191" s="113" t="s">
        <v>578</v>
      </c>
      <c r="B191" s="95" t="s">
        <v>370</v>
      </c>
      <c r="C191" s="95" t="s">
        <v>575</v>
      </c>
      <c r="D191" s="99" t="s">
        <v>579</v>
      </c>
      <c r="E191" s="96"/>
      <c r="F191" s="97">
        <f>F192</f>
        <v>70000</v>
      </c>
      <c r="G191" s="97">
        <f t="shared" si="32"/>
        <v>50000</v>
      </c>
      <c r="H191" s="97">
        <f t="shared" si="32"/>
        <v>50000</v>
      </c>
    </row>
    <row r="192" spans="1:8" ht="48" x14ac:dyDescent="0.25">
      <c r="A192" s="113" t="s">
        <v>580</v>
      </c>
      <c r="B192" s="95" t="s">
        <v>370</v>
      </c>
      <c r="C192" s="95" t="s">
        <v>575</v>
      </c>
      <c r="D192" s="94" t="s">
        <v>581</v>
      </c>
      <c r="E192" s="96"/>
      <c r="F192" s="97">
        <f>F193+F194</f>
        <v>70000</v>
      </c>
      <c r="G192" s="97">
        <f>G193+G194</f>
        <v>50000</v>
      </c>
      <c r="H192" s="97">
        <f>H193+H194</f>
        <v>50000</v>
      </c>
    </row>
    <row r="193" spans="1:8" ht="36" x14ac:dyDescent="0.25">
      <c r="A193" s="94" t="s">
        <v>379</v>
      </c>
      <c r="B193" s="95" t="s">
        <v>370</v>
      </c>
      <c r="C193" s="95" t="s">
        <v>575</v>
      </c>
      <c r="D193" s="94" t="s">
        <v>581</v>
      </c>
      <c r="E193" s="96">
        <v>200</v>
      </c>
      <c r="F193" s="100">
        <v>20000</v>
      </c>
      <c r="G193" s="100">
        <v>0</v>
      </c>
      <c r="H193" s="100">
        <v>0</v>
      </c>
    </row>
    <row r="194" spans="1:8" ht="24" x14ac:dyDescent="0.25">
      <c r="A194" s="113" t="s">
        <v>518</v>
      </c>
      <c r="B194" s="95" t="s">
        <v>370</v>
      </c>
      <c r="C194" s="95" t="s">
        <v>575</v>
      </c>
      <c r="D194" s="94" t="s">
        <v>581</v>
      </c>
      <c r="E194" s="96">
        <v>300</v>
      </c>
      <c r="F194" s="100">
        <v>50000</v>
      </c>
      <c r="G194" s="100">
        <v>50000</v>
      </c>
      <c r="H194" s="100">
        <v>50000</v>
      </c>
    </row>
    <row r="195" spans="1:8" x14ac:dyDescent="0.25">
      <c r="A195" s="88" t="s">
        <v>582</v>
      </c>
      <c r="B195" s="93" t="s">
        <v>386</v>
      </c>
      <c r="C195" s="93" t="s">
        <v>547</v>
      </c>
      <c r="D195" s="90"/>
      <c r="E195" s="91"/>
      <c r="F195" s="92">
        <f>F237+F202+F196</f>
        <v>62161567</v>
      </c>
      <c r="G195" s="92">
        <f>G237+G202+G196</f>
        <v>100065012</v>
      </c>
      <c r="H195" s="92">
        <f>H237+H202+H196</f>
        <v>11906200</v>
      </c>
    </row>
    <row r="196" spans="1:8" x14ac:dyDescent="0.25">
      <c r="A196" s="88" t="s">
        <v>583</v>
      </c>
      <c r="B196" s="93" t="s">
        <v>386</v>
      </c>
      <c r="C196" s="93" t="s">
        <v>584</v>
      </c>
      <c r="D196" s="90"/>
      <c r="E196" s="91"/>
      <c r="F196" s="92">
        <f t="shared" ref="F196:H197" si="33">F197</f>
        <v>2000000</v>
      </c>
      <c r="G196" s="92">
        <f t="shared" si="33"/>
        <v>2000000</v>
      </c>
      <c r="H196" s="92">
        <f t="shared" si="33"/>
        <v>2000000</v>
      </c>
    </row>
    <row r="197" spans="1:8" ht="60" x14ac:dyDescent="0.25">
      <c r="A197" s="94" t="s">
        <v>504</v>
      </c>
      <c r="B197" s="95" t="s">
        <v>386</v>
      </c>
      <c r="C197" s="95" t="s">
        <v>584</v>
      </c>
      <c r="D197" s="94" t="s">
        <v>505</v>
      </c>
      <c r="E197" s="96"/>
      <c r="F197" s="97">
        <f t="shared" si="33"/>
        <v>2000000</v>
      </c>
      <c r="G197" s="97">
        <f t="shared" si="33"/>
        <v>2000000</v>
      </c>
      <c r="H197" s="97">
        <f t="shared" si="33"/>
        <v>2000000</v>
      </c>
    </row>
    <row r="198" spans="1:8" ht="36" x14ac:dyDescent="0.25">
      <c r="A198" s="98" t="s">
        <v>585</v>
      </c>
      <c r="B198" s="95" t="s">
        <v>386</v>
      </c>
      <c r="C198" s="95" t="s">
        <v>584</v>
      </c>
      <c r="D198" s="94" t="s">
        <v>586</v>
      </c>
      <c r="E198" s="96"/>
      <c r="F198" s="97">
        <f>F200</f>
        <v>2000000</v>
      </c>
      <c r="G198" s="97">
        <f>G200</f>
        <v>2000000</v>
      </c>
      <c r="H198" s="97">
        <f>H200</f>
        <v>2000000</v>
      </c>
    </row>
    <row r="199" spans="1:8" ht="132" x14ac:dyDescent="0.25">
      <c r="A199" s="121" t="s">
        <v>587</v>
      </c>
      <c r="B199" s="95" t="s">
        <v>386</v>
      </c>
      <c r="C199" s="95" t="s">
        <v>584</v>
      </c>
      <c r="D199" s="94" t="s">
        <v>588</v>
      </c>
      <c r="E199" s="96"/>
      <c r="F199" s="97">
        <f t="shared" ref="F199:H200" si="34">F200</f>
        <v>2000000</v>
      </c>
      <c r="G199" s="97">
        <f t="shared" si="34"/>
        <v>2000000</v>
      </c>
      <c r="H199" s="97">
        <f t="shared" si="34"/>
        <v>2000000</v>
      </c>
    </row>
    <row r="200" spans="1:8" ht="24" x14ac:dyDescent="0.25">
      <c r="A200" s="98" t="s">
        <v>589</v>
      </c>
      <c r="B200" s="95" t="s">
        <v>386</v>
      </c>
      <c r="C200" s="95" t="s">
        <v>584</v>
      </c>
      <c r="D200" s="94" t="s">
        <v>590</v>
      </c>
      <c r="E200" s="96"/>
      <c r="F200" s="97">
        <f t="shared" si="34"/>
        <v>2000000</v>
      </c>
      <c r="G200" s="97">
        <f t="shared" si="34"/>
        <v>2000000</v>
      </c>
      <c r="H200" s="97">
        <f t="shared" si="34"/>
        <v>2000000</v>
      </c>
    </row>
    <row r="201" spans="1:8" x14ac:dyDescent="0.25">
      <c r="A201" s="98" t="s">
        <v>431</v>
      </c>
      <c r="B201" s="95" t="s">
        <v>386</v>
      </c>
      <c r="C201" s="95" t="s">
        <v>584</v>
      </c>
      <c r="D201" s="94" t="s">
        <v>590</v>
      </c>
      <c r="E201" s="96">
        <v>800</v>
      </c>
      <c r="F201" s="97">
        <v>2000000</v>
      </c>
      <c r="G201" s="100">
        <v>2000000</v>
      </c>
      <c r="H201" s="100">
        <v>2000000</v>
      </c>
    </row>
    <row r="202" spans="1:8" ht="24" x14ac:dyDescent="0.25">
      <c r="A202" s="88" t="s">
        <v>591</v>
      </c>
      <c r="B202" s="93" t="s">
        <v>386</v>
      </c>
      <c r="C202" s="93" t="s">
        <v>592</v>
      </c>
      <c r="D202" s="90"/>
      <c r="E202" s="91"/>
      <c r="F202" s="92">
        <f t="shared" ref="F202:H203" si="35">F203</f>
        <v>60131567</v>
      </c>
      <c r="G202" s="92">
        <f t="shared" si="35"/>
        <v>98035012</v>
      </c>
      <c r="H202" s="92">
        <f t="shared" si="35"/>
        <v>9876200</v>
      </c>
    </row>
    <row r="203" spans="1:8" ht="60" x14ac:dyDescent="0.25">
      <c r="A203" s="94" t="s">
        <v>504</v>
      </c>
      <c r="B203" s="95" t="s">
        <v>386</v>
      </c>
      <c r="C203" s="95" t="s">
        <v>592</v>
      </c>
      <c r="D203" s="94" t="s">
        <v>505</v>
      </c>
      <c r="E203" s="96"/>
      <c r="F203" s="97">
        <f t="shared" si="35"/>
        <v>60131567</v>
      </c>
      <c r="G203" s="97">
        <f t="shared" si="35"/>
        <v>98035012</v>
      </c>
      <c r="H203" s="97">
        <f t="shared" si="35"/>
        <v>9876200</v>
      </c>
    </row>
    <row r="204" spans="1:8" ht="36" x14ac:dyDescent="0.25">
      <c r="A204" s="94" t="s">
        <v>593</v>
      </c>
      <c r="B204" s="95" t="s">
        <v>386</v>
      </c>
      <c r="C204" s="95" t="s">
        <v>592</v>
      </c>
      <c r="D204" s="94" t="s">
        <v>594</v>
      </c>
      <c r="E204" s="96"/>
      <c r="F204" s="97">
        <f>F205+F214</f>
        <v>60131567</v>
      </c>
      <c r="G204" s="97">
        <f>G205+G214</f>
        <v>98035012</v>
      </c>
      <c r="H204" s="97">
        <f>H205+H214</f>
        <v>9876200</v>
      </c>
    </row>
    <row r="205" spans="1:8" ht="72" x14ac:dyDescent="0.25">
      <c r="A205" s="121" t="s">
        <v>595</v>
      </c>
      <c r="B205" s="95" t="s">
        <v>386</v>
      </c>
      <c r="C205" s="95" t="s">
        <v>592</v>
      </c>
      <c r="D205" s="94" t="s">
        <v>596</v>
      </c>
      <c r="E205" s="96"/>
      <c r="F205" s="97">
        <f>F210+F206+F208+F212</f>
        <v>23951000</v>
      </c>
      <c r="G205" s="97">
        <f>G210+G206</f>
        <v>7073583</v>
      </c>
      <c r="H205" s="97">
        <f>H210+H206</f>
        <v>7876200</v>
      </c>
    </row>
    <row r="206" spans="1:8" ht="36" x14ac:dyDescent="0.25">
      <c r="A206" s="121" t="s">
        <v>597</v>
      </c>
      <c r="B206" s="95" t="s">
        <v>386</v>
      </c>
      <c r="C206" s="95" t="s">
        <v>592</v>
      </c>
      <c r="D206" s="94" t="s">
        <v>598</v>
      </c>
      <c r="E206" s="96"/>
      <c r="F206" s="97">
        <f>F207</f>
        <v>4900000</v>
      </c>
      <c r="G206" s="97">
        <f>G207</f>
        <v>2000000</v>
      </c>
      <c r="H206" s="97">
        <f>H207</f>
        <v>2000000</v>
      </c>
    </row>
    <row r="207" spans="1:8" ht="36" x14ac:dyDescent="0.25">
      <c r="A207" s="98" t="s">
        <v>573</v>
      </c>
      <c r="B207" s="95" t="s">
        <v>386</v>
      </c>
      <c r="C207" s="95" t="s">
        <v>592</v>
      </c>
      <c r="D207" s="94" t="s">
        <v>598</v>
      </c>
      <c r="E207" s="96">
        <v>400</v>
      </c>
      <c r="F207" s="97">
        <v>4900000</v>
      </c>
      <c r="G207" s="97">
        <v>2000000</v>
      </c>
      <c r="H207" s="97">
        <v>2000000</v>
      </c>
    </row>
    <row r="208" spans="1:8" ht="60" x14ac:dyDescent="0.25">
      <c r="A208" s="98" t="s">
        <v>599</v>
      </c>
      <c r="B208" s="95" t="s">
        <v>386</v>
      </c>
      <c r="C208" s="95" t="s">
        <v>592</v>
      </c>
      <c r="D208" s="94" t="s">
        <v>600</v>
      </c>
      <c r="E208" s="96"/>
      <c r="F208" s="97">
        <f>F209</f>
        <v>3338380</v>
      </c>
      <c r="G208" s="97">
        <f>G209</f>
        <v>0</v>
      </c>
      <c r="H208" s="97">
        <f>H209</f>
        <v>0</v>
      </c>
    </row>
    <row r="209" spans="1:8" x14ac:dyDescent="0.25">
      <c r="A209" s="98" t="s">
        <v>601</v>
      </c>
      <c r="B209" s="95" t="s">
        <v>386</v>
      </c>
      <c r="C209" s="95" t="s">
        <v>592</v>
      </c>
      <c r="D209" s="94" t="s">
        <v>600</v>
      </c>
      <c r="E209" s="96">
        <v>500</v>
      </c>
      <c r="F209" s="97">
        <v>3338380</v>
      </c>
      <c r="G209" s="97"/>
      <c r="H209" s="97"/>
    </row>
    <row r="210" spans="1:8" ht="36" x14ac:dyDescent="0.25">
      <c r="A210" s="98" t="s">
        <v>602</v>
      </c>
      <c r="B210" s="95" t="s">
        <v>386</v>
      </c>
      <c r="C210" s="95" t="s">
        <v>592</v>
      </c>
      <c r="D210" s="94" t="s">
        <v>603</v>
      </c>
      <c r="E210" s="96"/>
      <c r="F210" s="97">
        <f>F211</f>
        <v>14262620</v>
      </c>
      <c r="G210" s="97">
        <f>G211</f>
        <v>5073583</v>
      </c>
      <c r="H210" s="97">
        <f>H211</f>
        <v>5876200</v>
      </c>
    </row>
    <row r="211" spans="1:8" ht="36" x14ac:dyDescent="0.25">
      <c r="A211" s="94" t="s">
        <v>379</v>
      </c>
      <c r="B211" s="95" t="s">
        <v>386</v>
      </c>
      <c r="C211" s="95" t="s">
        <v>592</v>
      </c>
      <c r="D211" s="94" t="s">
        <v>603</v>
      </c>
      <c r="E211" s="96">
        <v>200</v>
      </c>
      <c r="F211" s="97">
        <v>14262620</v>
      </c>
      <c r="G211" s="97">
        <v>5073583</v>
      </c>
      <c r="H211" s="97">
        <v>5876200</v>
      </c>
    </row>
    <row r="212" spans="1:8" ht="60" x14ac:dyDescent="0.25">
      <c r="A212" s="94" t="s">
        <v>1074</v>
      </c>
      <c r="B212" s="95" t="s">
        <v>386</v>
      </c>
      <c r="C212" s="95" t="s">
        <v>592</v>
      </c>
      <c r="D212" s="94" t="s">
        <v>1075</v>
      </c>
      <c r="E212" s="94"/>
      <c r="F212" s="127">
        <f>F213</f>
        <v>1450000</v>
      </c>
      <c r="G212" s="165">
        <f t="shared" ref="G212:H212" si="36">G213</f>
        <v>0</v>
      </c>
      <c r="H212" s="165">
        <f t="shared" si="36"/>
        <v>0</v>
      </c>
    </row>
    <row r="213" spans="1:8" x14ac:dyDescent="0.25">
      <c r="A213" s="94" t="s">
        <v>78</v>
      </c>
      <c r="B213" s="95" t="s">
        <v>386</v>
      </c>
      <c r="C213" s="95" t="s">
        <v>592</v>
      </c>
      <c r="D213" s="94" t="s">
        <v>1075</v>
      </c>
      <c r="E213" s="96">
        <v>500</v>
      </c>
      <c r="F213" s="127">
        <v>1450000</v>
      </c>
      <c r="G213" s="97"/>
      <c r="H213" s="97"/>
    </row>
    <row r="214" spans="1:8" ht="120" x14ac:dyDescent="0.25">
      <c r="A214" s="121" t="s">
        <v>604</v>
      </c>
      <c r="B214" s="95" t="s">
        <v>386</v>
      </c>
      <c r="C214" s="95" t="s">
        <v>592</v>
      </c>
      <c r="D214" s="94" t="s">
        <v>605</v>
      </c>
      <c r="E214" s="96"/>
      <c r="F214" s="100">
        <f>F221+F223+F229+F231+F225+F227+F233+F235+F215+F218</f>
        <v>36180567</v>
      </c>
      <c r="G214" s="100">
        <f>G221+G223+G229+G231+G225+G227+G233+G235+G215+G218</f>
        <v>90961429</v>
      </c>
      <c r="H214" s="100">
        <f>H221+H223+H229+H231+H225+H227+H233+H235+H215+H218</f>
        <v>2000000</v>
      </c>
    </row>
    <row r="215" spans="1:8" ht="60" x14ac:dyDescent="0.25">
      <c r="A215" s="121" t="s">
        <v>606</v>
      </c>
      <c r="B215" s="95" t="s">
        <v>386</v>
      </c>
      <c r="C215" s="95" t="s">
        <v>592</v>
      </c>
      <c r="D215" s="94" t="s">
        <v>607</v>
      </c>
      <c r="E215" s="96"/>
      <c r="F215" s="100">
        <f>F217+F216</f>
        <v>19264378</v>
      </c>
      <c r="G215" s="100">
        <f t="shared" ref="G215:H215" si="37">G217+G216</f>
        <v>88228912</v>
      </c>
      <c r="H215" s="100">
        <f t="shared" si="37"/>
        <v>0</v>
      </c>
    </row>
    <row r="216" spans="1:8" ht="36" x14ac:dyDescent="0.25">
      <c r="A216" s="94" t="s">
        <v>379</v>
      </c>
      <c r="B216" s="95" t="s">
        <v>386</v>
      </c>
      <c r="C216" s="95" t="s">
        <v>592</v>
      </c>
      <c r="D216" s="94" t="s">
        <v>607</v>
      </c>
      <c r="E216" s="96">
        <v>200</v>
      </c>
      <c r="F216" s="100"/>
      <c r="G216" s="100">
        <v>74244198</v>
      </c>
      <c r="H216" s="100"/>
    </row>
    <row r="217" spans="1:8" ht="36" x14ac:dyDescent="0.25">
      <c r="A217" s="98" t="s">
        <v>573</v>
      </c>
      <c r="B217" s="95" t="s">
        <v>386</v>
      </c>
      <c r="C217" s="95" t="s">
        <v>592</v>
      </c>
      <c r="D217" s="94" t="s">
        <v>607</v>
      </c>
      <c r="E217" s="96">
        <v>400</v>
      </c>
      <c r="F217" s="97">
        <v>19264378</v>
      </c>
      <c r="G217" s="97">
        <v>13984714</v>
      </c>
      <c r="H217" s="122">
        <v>0</v>
      </c>
    </row>
    <row r="218" spans="1:8" ht="60" x14ac:dyDescent="0.25">
      <c r="A218" s="123" t="s">
        <v>606</v>
      </c>
      <c r="B218" s="95" t="s">
        <v>386</v>
      </c>
      <c r="C218" s="95" t="s">
        <v>592</v>
      </c>
      <c r="D218" s="94" t="s">
        <v>608</v>
      </c>
      <c r="E218" s="96"/>
      <c r="F218" s="97">
        <f>F219+F220</f>
        <v>1595807</v>
      </c>
      <c r="G218" s="97">
        <f>G219+G220</f>
        <v>2732517</v>
      </c>
      <c r="H218" s="97">
        <f>H219+H220</f>
        <v>2000000</v>
      </c>
    </row>
    <row r="219" spans="1:8" ht="36" x14ac:dyDescent="0.25">
      <c r="A219" s="94" t="s">
        <v>379</v>
      </c>
      <c r="B219" s="95" t="s">
        <v>386</v>
      </c>
      <c r="C219" s="95" t="s">
        <v>592</v>
      </c>
      <c r="D219" s="94" t="s">
        <v>608</v>
      </c>
      <c r="E219" s="96">
        <v>200</v>
      </c>
      <c r="F219" s="97">
        <v>1000000</v>
      </c>
      <c r="G219" s="97">
        <v>2300000</v>
      </c>
      <c r="H219" s="122">
        <v>1500000</v>
      </c>
    </row>
    <row r="220" spans="1:8" ht="36" x14ac:dyDescent="0.25">
      <c r="A220" s="98" t="s">
        <v>573</v>
      </c>
      <c r="B220" s="95" t="s">
        <v>386</v>
      </c>
      <c r="C220" s="95" t="s">
        <v>592</v>
      </c>
      <c r="D220" s="94" t="s">
        <v>608</v>
      </c>
      <c r="E220" s="96">
        <v>400</v>
      </c>
      <c r="F220" s="97">
        <v>595807</v>
      </c>
      <c r="G220" s="97">
        <v>432517</v>
      </c>
      <c r="H220" s="122">
        <v>500000</v>
      </c>
    </row>
    <row r="221" spans="1:8" ht="60" x14ac:dyDescent="0.25">
      <c r="A221" s="98" t="s">
        <v>609</v>
      </c>
      <c r="B221" s="95" t="s">
        <v>386</v>
      </c>
      <c r="C221" s="95" t="s">
        <v>592</v>
      </c>
      <c r="D221" s="94" t="s">
        <v>610</v>
      </c>
      <c r="E221" s="96"/>
      <c r="F221" s="100">
        <f>F222</f>
        <v>2400000</v>
      </c>
      <c r="G221" s="100">
        <f>G222</f>
        <v>0</v>
      </c>
      <c r="H221" s="100">
        <f>H222</f>
        <v>0</v>
      </c>
    </row>
    <row r="222" spans="1:8" ht="36" x14ac:dyDescent="0.25">
      <c r="A222" s="94" t="s">
        <v>379</v>
      </c>
      <c r="B222" s="95" t="s">
        <v>386</v>
      </c>
      <c r="C222" s="95" t="s">
        <v>592</v>
      </c>
      <c r="D222" s="94" t="s">
        <v>610</v>
      </c>
      <c r="E222" s="96">
        <v>200</v>
      </c>
      <c r="F222" s="100">
        <v>2400000</v>
      </c>
      <c r="G222" s="100">
        <v>0</v>
      </c>
      <c r="H222" s="100">
        <v>0</v>
      </c>
    </row>
    <row r="223" spans="1:8" ht="60" x14ac:dyDescent="0.25">
      <c r="A223" s="98" t="s">
        <v>611</v>
      </c>
      <c r="B223" s="95" t="s">
        <v>386</v>
      </c>
      <c r="C223" s="95" t="s">
        <v>592</v>
      </c>
      <c r="D223" s="94" t="s">
        <v>612</v>
      </c>
      <c r="E223" s="96"/>
      <c r="F223" s="100">
        <f>F224</f>
        <v>1656586</v>
      </c>
      <c r="G223" s="100">
        <f>G224</f>
        <v>0</v>
      </c>
      <c r="H223" s="100">
        <f>H224</f>
        <v>0</v>
      </c>
    </row>
    <row r="224" spans="1:8" ht="36" x14ac:dyDescent="0.25">
      <c r="A224" s="94" t="s">
        <v>379</v>
      </c>
      <c r="B224" s="95" t="s">
        <v>386</v>
      </c>
      <c r="C224" s="95" t="s">
        <v>592</v>
      </c>
      <c r="D224" s="94" t="s">
        <v>612</v>
      </c>
      <c r="E224" s="96">
        <v>200</v>
      </c>
      <c r="F224" s="100">
        <v>1656586</v>
      </c>
      <c r="G224" s="100">
        <v>0</v>
      </c>
      <c r="H224" s="100">
        <v>0</v>
      </c>
    </row>
    <row r="225" spans="1:8" ht="48" x14ac:dyDescent="0.25">
      <c r="A225" s="94" t="s">
        <v>613</v>
      </c>
      <c r="B225" s="95" t="s">
        <v>386</v>
      </c>
      <c r="C225" s="95" t="s">
        <v>592</v>
      </c>
      <c r="D225" s="94" t="s">
        <v>614</v>
      </c>
      <c r="E225" s="96"/>
      <c r="F225" s="100">
        <f>F226</f>
        <v>1296558</v>
      </c>
      <c r="G225" s="100">
        <f>G226</f>
        <v>0</v>
      </c>
      <c r="H225" s="100">
        <f>H226</f>
        <v>0</v>
      </c>
    </row>
    <row r="226" spans="1:8" ht="36" x14ac:dyDescent="0.25">
      <c r="A226" s="94" t="s">
        <v>379</v>
      </c>
      <c r="B226" s="95" t="s">
        <v>386</v>
      </c>
      <c r="C226" s="95" t="s">
        <v>592</v>
      </c>
      <c r="D226" s="94" t="s">
        <v>614</v>
      </c>
      <c r="E226" s="96">
        <v>200</v>
      </c>
      <c r="F226" s="100">
        <v>1296558</v>
      </c>
      <c r="G226" s="100">
        <v>0</v>
      </c>
      <c r="H226" s="100">
        <v>0</v>
      </c>
    </row>
    <row r="227" spans="1:8" ht="60" x14ac:dyDescent="0.25">
      <c r="A227" s="94" t="s">
        <v>615</v>
      </c>
      <c r="B227" s="95" t="s">
        <v>386</v>
      </c>
      <c r="C227" s="95" t="s">
        <v>592</v>
      </c>
      <c r="D227" s="94" t="s">
        <v>616</v>
      </c>
      <c r="E227" s="96"/>
      <c r="F227" s="100">
        <f>F228</f>
        <v>2400000</v>
      </c>
      <c r="G227" s="100">
        <f>G228</f>
        <v>0</v>
      </c>
      <c r="H227" s="100">
        <f>H228</f>
        <v>0</v>
      </c>
    </row>
    <row r="228" spans="1:8" ht="36" x14ac:dyDescent="0.25">
      <c r="A228" s="94" t="s">
        <v>379</v>
      </c>
      <c r="B228" s="95" t="s">
        <v>386</v>
      </c>
      <c r="C228" s="95" t="s">
        <v>592</v>
      </c>
      <c r="D228" s="94" t="s">
        <v>616</v>
      </c>
      <c r="E228" s="96">
        <v>200</v>
      </c>
      <c r="F228" s="100">
        <v>2400000</v>
      </c>
      <c r="G228" s="100">
        <v>0</v>
      </c>
      <c r="H228" s="100">
        <v>0</v>
      </c>
    </row>
    <row r="229" spans="1:8" ht="72" x14ac:dyDescent="0.25">
      <c r="A229" s="98" t="s">
        <v>617</v>
      </c>
      <c r="B229" s="95" t="s">
        <v>386</v>
      </c>
      <c r="C229" s="95" t="s">
        <v>592</v>
      </c>
      <c r="D229" s="94" t="s">
        <v>618</v>
      </c>
      <c r="E229" s="96"/>
      <c r="F229" s="100">
        <f>F230</f>
        <v>2750622</v>
      </c>
      <c r="G229" s="100">
        <f>G230</f>
        <v>0</v>
      </c>
      <c r="H229" s="100">
        <f>H230</f>
        <v>0</v>
      </c>
    </row>
    <row r="230" spans="1:8" ht="36" x14ac:dyDescent="0.25">
      <c r="A230" s="94" t="s">
        <v>379</v>
      </c>
      <c r="B230" s="95" t="s">
        <v>386</v>
      </c>
      <c r="C230" s="95" t="s">
        <v>592</v>
      </c>
      <c r="D230" s="94" t="s">
        <v>618</v>
      </c>
      <c r="E230" s="96">
        <v>200</v>
      </c>
      <c r="F230" s="100">
        <v>2750622</v>
      </c>
      <c r="G230" s="100">
        <v>0</v>
      </c>
      <c r="H230" s="100">
        <v>0</v>
      </c>
    </row>
    <row r="231" spans="1:8" ht="72" x14ac:dyDescent="0.25">
      <c r="A231" s="98" t="s">
        <v>619</v>
      </c>
      <c r="B231" s="95" t="s">
        <v>386</v>
      </c>
      <c r="C231" s="95" t="s">
        <v>592</v>
      </c>
      <c r="D231" s="94" t="s">
        <v>620</v>
      </c>
      <c r="E231" s="96"/>
      <c r="F231" s="100">
        <f>F232</f>
        <v>1104391</v>
      </c>
      <c r="G231" s="100">
        <f>G232</f>
        <v>0</v>
      </c>
      <c r="H231" s="100">
        <f>H232</f>
        <v>0</v>
      </c>
    </row>
    <row r="232" spans="1:8" ht="36" x14ac:dyDescent="0.25">
      <c r="A232" s="94" t="s">
        <v>379</v>
      </c>
      <c r="B232" s="95" t="s">
        <v>386</v>
      </c>
      <c r="C232" s="95" t="s">
        <v>592</v>
      </c>
      <c r="D232" s="94" t="s">
        <v>620</v>
      </c>
      <c r="E232" s="96">
        <v>200</v>
      </c>
      <c r="F232" s="100">
        <v>1104391</v>
      </c>
      <c r="G232" s="100">
        <v>0</v>
      </c>
      <c r="H232" s="100">
        <v>0</v>
      </c>
    </row>
    <row r="233" spans="1:8" ht="60" x14ac:dyDescent="0.25">
      <c r="A233" s="94" t="s">
        <v>621</v>
      </c>
      <c r="B233" s="95" t="s">
        <v>386</v>
      </c>
      <c r="C233" s="95" t="s">
        <v>592</v>
      </c>
      <c r="D233" s="94" t="s">
        <v>622</v>
      </c>
      <c r="E233" s="96"/>
      <c r="F233" s="100">
        <f>F234</f>
        <v>864372</v>
      </c>
      <c r="G233" s="100">
        <f>G234</f>
        <v>0</v>
      </c>
      <c r="H233" s="100">
        <f>H234</f>
        <v>0</v>
      </c>
    </row>
    <row r="234" spans="1:8" ht="36" x14ac:dyDescent="0.25">
      <c r="A234" s="94" t="s">
        <v>379</v>
      </c>
      <c r="B234" s="95" t="s">
        <v>386</v>
      </c>
      <c r="C234" s="95" t="s">
        <v>592</v>
      </c>
      <c r="D234" s="94" t="s">
        <v>622</v>
      </c>
      <c r="E234" s="96">
        <v>200</v>
      </c>
      <c r="F234" s="100">
        <v>864372</v>
      </c>
      <c r="G234" s="100">
        <v>0</v>
      </c>
      <c r="H234" s="100">
        <v>0</v>
      </c>
    </row>
    <row r="235" spans="1:8" ht="72" x14ac:dyDescent="0.25">
      <c r="A235" s="94" t="s">
        <v>623</v>
      </c>
      <c r="B235" s="95" t="s">
        <v>386</v>
      </c>
      <c r="C235" s="95" t="s">
        <v>592</v>
      </c>
      <c r="D235" s="94" t="s">
        <v>624</v>
      </c>
      <c r="E235" s="96"/>
      <c r="F235" s="100">
        <f>F236</f>
        <v>2847853</v>
      </c>
      <c r="G235" s="100">
        <f>G236</f>
        <v>0</v>
      </c>
      <c r="H235" s="100">
        <f>H236</f>
        <v>0</v>
      </c>
    </row>
    <row r="236" spans="1:8" ht="36" x14ac:dyDescent="0.25">
      <c r="A236" s="94" t="s">
        <v>379</v>
      </c>
      <c r="B236" s="95" t="s">
        <v>386</v>
      </c>
      <c r="C236" s="95" t="s">
        <v>592</v>
      </c>
      <c r="D236" s="94" t="s">
        <v>624</v>
      </c>
      <c r="E236" s="96">
        <v>200</v>
      </c>
      <c r="F236" s="100">
        <v>2847853</v>
      </c>
      <c r="G236" s="100">
        <v>0</v>
      </c>
      <c r="H236" s="100">
        <v>0</v>
      </c>
    </row>
    <row r="237" spans="1:8" ht="24" x14ac:dyDescent="0.25">
      <c r="A237" s="88" t="s">
        <v>625</v>
      </c>
      <c r="B237" s="93" t="s">
        <v>386</v>
      </c>
      <c r="C237" s="93" t="s">
        <v>626</v>
      </c>
      <c r="D237" s="90"/>
      <c r="E237" s="91"/>
      <c r="F237" s="92">
        <f>F238</f>
        <v>30000</v>
      </c>
      <c r="G237" s="92">
        <f>G238</f>
        <v>30000</v>
      </c>
      <c r="H237" s="92">
        <f>H238</f>
        <v>30000</v>
      </c>
    </row>
    <row r="238" spans="1:8" ht="36" x14ac:dyDescent="0.25">
      <c r="A238" s="94" t="s">
        <v>627</v>
      </c>
      <c r="B238" s="95" t="s">
        <v>386</v>
      </c>
      <c r="C238" s="111">
        <v>12</v>
      </c>
      <c r="D238" s="94">
        <v>15</v>
      </c>
      <c r="E238" s="96"/>
      <c r="F238" s="103">
        <f t="shared" ref="F238:H241" si="38">F239</f>
        <v>30000</v>
      </c>
      <c r="G238" s="103">
        <f t="shared" si="38"/>
        <v>30000</v>
      </c>
      <c r="H238" s="103">
        <f t="shared" si="38"/>
        <v>30000</v>
      </c>
    </row>
    <row r="239" spans="1:8" ht="60" x14ac:dyDescent="0.25">
      <c r="A239" s="94" t="s">
        <v>628</v>
      </c>
      <c r="B239" s="95" t="s">
        <v>386</v>
      </c>
      <c r="C239" s="111">
        <v>12</v>
      </c>
      <c r="D239" s="94" t="s">
        <v>629</v>
      </c>
      <c r="E239" s="96"/>
      <c r="F239" s="103">
        <f t="shared" si="38"/>
        <v>30000</v>
      </c>
      <c r="G239" s="103">
        <f t="shared" si="38"/>
        <v>30000</v>
      </c>
      <c r="H239" s="103">
        <f t="shared" si="38"/>
        <v>30000</v>
      </c>
    </row>
    <row r="240" spans="1:8" ht="72" x14ac:dyDescent="0.25">
      <c r="A240" s="94" t="s">
        <v>630</v>
      </c>
      <c r="B240" s="95" t="s">
        <v>386</v>
      </c>
      <c r="C240" s="111">
        <v>12</v>
      </c>
      <c r="D240" s="94" t="s">
        <v>631</v>
      </c>
      <c r="E240" s="96"/>
      <c r="F240" s="103">
        <f t="shared" si="38"/>
        <v>30000</v>
      </c>
      <c r="G240" s="103">
        <f t="shared" si="38"/>
        <v>30000</v>
      </c>
      <c r="H240" s="103">
        <f t="shared" si="38"/>
        <v>30000</v>
      </c>
    </row>
    <row r="241" spans="1:9" ht="48" x14ac:dyDescent="0.25">
      <c r="A241" s="94" t="s">
        <v>632</v>
      </c>
      <c r="B241" s="95" t="s">
        <v>386</v>
      </c>
      <c r="C241" s="111">
        <v>12</v>
      </c>
      <c r="D241" s="94" t="s">
        <v>633</v>
      </c>
      <c r="E241" s="96"/>
      <c r="F241" s="103">
        <f t="shared" si="38"/>
        <v>30000</v>
      </c>
      <c r="G241" s="103">
        <f t="shared" si="38"/>
        <v>30000</v>
      </c>
      <c r="H241" s="103">
        <f t="shared" si="38"/>
        <v>30000</v>
      </c>
    </row>
    <row r="242" spans="1:9" ht="36" x14ac:dyDescent="0.25">
      <c r="A242" s="94" t="s">
        <v>379</v>
      </c>
      <c r="B242" s="95" t="s">
        <v>386</v>
      </c>
      <c r="C242" s="111">
        <v>12</v>
      </c>
      <c r="D242" s="94" t="s">
        <v>633</v>
      </c>
      <c r="E242" s="96">
        <v>200</v>
      </c>
      <c r="F242" s="103">
        <v>30000</v>
      </c>
      <c r="G242" s="100">
        <v>30000</v>
      </c>
      <c r="H242" s="100">
        <v>30000</v>
      </c>
    </row>
    <row r="243" spans="1:9" ht="24" x14ac:dyDescent="0.25">
      <c r="A243" s="90" t="s">
        <v>634</v>
      </c>
      <c r="B243" s="124" t="s">
        <v>441</v>
      </c>
      <c r="C243" s="89"/>
      <c r="D243" s="90"/>
      <c r="E243" s="91"/>
      <c r="F243" s="92">
        <f>F244</f>
        <v>13360572</v>
      </c>
      <c r="G243" s="92">
        <f>G244</f>
        <v>300000</v>
      </c>
      <c r="H243" s="92">
        <f>H244</f>
        <v>300000</v>
      </c>
    </row>
    <row r="244" spans="1:9" x14ac:dyDescent="0.25">
      <c r="A244" s="90" t="s">
        <v>635</v>
      </c>
      <c r="B244" s="124" t="s">
        <v>441</v>
      </c>
      <c r="C244" s="124" t="s">
        <v>361</v>
      </c>
      <c r="D244" s="90"/>
      <c r="E244" s="91"/>
      <c r="F244" s="92">
        <f>+F253+F245</f>
        <v>13360572</v>
      </c>
      <c r="G244" s="92">
        <f>+G253+G245</f>
        <v>300000</v>
      </c>
      <c r="H244" s="92">
        <f>+H253+H245</f>
        <v>300000</v>
      </c>
    </row>
    <row r="245" spans="1:9" ht="36" x14ac:dyDescent="0.25">
      <c r="A245" s="94" t="s">
        <v>490</v>
      </c>
      <c r="B245" s="104" t="s">
        <v>441</v>
      </c>
      <c r="C245" s="104" t="s">
        <v>361</v>
      </c>
      <c r="D245" s="94" t="s">
        <v>491</v>
      </c>
      <c r="E245" s="91"/>
      <c r="F245" s="92">
        <f>F246</f>
        <v>9109572</v>
      </c>
      <c r="G245" s="92">
        <f t="shared" ref="G245:H251" si="39">G246</f>
        <v>0</v>
      </c>
      <c r="H245" s="92">
        <f t="shared" si="39"/>
        <v>0</v>
      </c>
    </row>
    <row r="246" spans="1:9" ht="60" x14ac:dyDescent="0.25">
      <c r="A246" s="94" t="s">
        <v>492</v>
      </c>
      <c r="B246" s="104" t="s">
        <v>441</v>
      </c>
      <c r="C246" s="104" t="s">
        <v>361</v>
      </c>
      <c r="D246" s="94" t="s">
        <v>1086</v>
      </c>
      <c r="E246" s="91"/>
      <c r="F246" s="97">
        <f>F247+F250</f>
        <v>9109572</v>
      </c>
      <c r="G246" s="97">
        <f t="shared" ref="G246:H246" si="40">G247+G250</f>
        <v>0</v>
      </c>
      <c r="H246" s="97">
        <f t="shared" si="40"/>
        <v>0</v>
      </c>
    </row>
    <row r="247" spans="1:9" ht="48" x14ac:dyDescent="0.25">
      <c r="A247" s="94" t="s">
        <v>640</v>
      </c>
      <c r="B247" s="104" t="s">
        <v>441</v>
      </c>
      <c r="C247" s="104" t="s">
        <v>361</v>
      </c>
      <c r="D247" s="94" t="s">
        <v>495</v>
      </c>
      <c r="E247" s="91"/>
      <c r="F247" s="97">
        <f>F248</f>
        <v>538864</v>
      </c>
      <c r="G247" s="97">
        <f t="shared" ref="G247:H247" si="41">G248</f>
        <v>0</v>
      </c>
      <c r="H247" s="97">
        <f t="shared" si="41"/>
        <v>0</v>
      </c>
    </row>
    <row r="248" spans="1:9" ht="48" x14ac:dyDescent="0.25">
      <c r="A248" s="94" t="s">
        <v>642</v>
      </c>
      <c r="B248" s="104" t="s">
        <v>441</v>
      </c>
      <c r="C248" s="104" t="s">
        <v>361</v>
      </c>
      <c r="D248" s="94" t="s">
        <v>1057</v>
      </c>
      <c r="E248" s="91"/>
      <c r="F248" s="97">
        <f>F249</f>
        <v>538864</v>
      </c>
      <c r="G248" s="97">
        <f t="shared" ref="G248:H248" si="42">G249</f>
        <v>0</v>
      </c>
      <c r="H248" s="97">
        <f t="shared" si="42"/>
        <v>0</v>
      </c>
    </row>
    <row r="249" spans="1:9" ht="36" x14ac:dyDescent="0.25">
      <c r="A249" s="94" t="s">
        <v>573</v>
      </c>
      <c r="B249" s="104" t="s">
        <v>441</v>
      </c>
      <c r="C249" s="104" t="s">
        <v>361</v>
      </c>
      <c r="D249" s="94" t="s">
        <v>1057</v>
      </c>
      <c r="E249" s="96">
        <v>400</v>
      </c>
      <c r="F249" s="97">
        <v>538864</v>
      </c>
      <c r="G249" s="97">
        <v>0</v>
      </c>
      <c r="H249" s="97">
        <v>0</v>
      </c>
    </row>
    <row r="250" spans="1:9" ht="24" x14ac:dyDescent="0.25">
      <c r="A250" s="264" t="s">
        <v>1088</v>
      </c>
      <c r="B250" s="294" t="s">
        <v>441</v>
      </c>
      <c r="C250" s="294" t="s">
        <v>361</v>
      </c>
      <c r="D250" s="264" t="s">
        <v>1076</v>
      </c>
      <c r="E250" s="264"/>
      <c r="F250" s="97">
        <f>F251</f>
        <v>8570708</v>
      </c>
      <c r="G250" s="97">
        <f t="shared" ref="G250:H250" si="43">G251</f>
        <v>0</v>
      </c>
      <c r="H250" s="97">
        <f t="shared" si="43"/>
        <v>0</v>
      </c>
    </row>
    <row r="251" spans="1:9" ht="36" x14ac:dyDescent="0.25">
      <c r="A251" s="94" t="s">
        <v>1049</v>
      </c>
      <c r="B251" s="104" t="s">
        <v>441</v>
      </c>
      <c r="C251" s="104" t="s">
        <v>361</v>
      </c>
      <c r="D251" s="94" t="s">
        <v>1050</v>
      </c>
      <c r="E251" s="96"/>
      <c r="F251" s="97">
        <f>F252</f>
        <v>8570708</v>
      </c>
      <c r="G251" s="97">
        <f t="shared" si="39"/>
        <v>0</v>
      </c>
      <c r="H251" s="97">
        <f t="shared" si="39"/>
        <v>0</v>
      </c>
    </row>
    <row r="252" spans="1:9" ht="36" x14ac:dyDescent="0.25">
      <c r="A252" s="94" t="s">
        <v>573</v>
      </c>
      <c r="B252" s="104" t="s">
        <v>441</v>
      </c>
      <c r="C252" s="104" t="s">
        <v>361</v>
      </c>
      <c r="D252" s="94" t="s">
        <v>1050</v>
      </c>
      <c r="E252" s="96">
        <v>400</v>
      </c>
      <c r="F252" s="97">
        <v>8570708</v>
      </c>
      <c r="G252" s="97">
        <v>0</v>
      </c>
      <c r="H252" s="97">
        <v>0</v>
      </c>
      <c r="I252" s="253"/>
    </row>
    <row r="253" spans="1:9" ht="60" x14ac:dyDescent="0.25">
      <c r="A253" s="125" t="s">
        <v>636</v>
      </c>
      <c r="B253" s="104" t="s">
        <v>441</v>
      </c>
      <c r="C253" s="104" t="s">
        <v>361</v>
      </c>
      <c r="D253" s="126" t="s">
        <v>637</v>
      </c>
      <c r="E253" s="96"/>
      <c r="F253" s="97">
        <f>F254</f>
        <v>4251000</v>
      </c>
      <c r="G253" s="97">
        <f>G254</f>
        <v>300000</v>
      </c>
      <c r="H253" s="97">
        <f>H254</f>
        <v>300000</v>
      </c>
    </row>
    <row r="254" spans="1:9" ht="96" x14ac:dyDescent="0.25">
      <c r="A254" s="98" t="s">
        <v>638</v>
      </c>
      <c r="B254" s="104" t="s">
        <v>441</v>
      </c>
      <c r="C254" s="104" t="s">
        <v>361</v>
      </c>
      <c r="D254" s="126" t="s">
        <v>639</v>
      </c>
      <c r="E254" s="96"/>
      <c r="F254" s="97">
        <f>F260+F255</f>
        <v>4251000</v>
      </c>
      <c r="G254" s="97">
        <f t="shared" ref="G254:H254" si="44">G260</f>
        <v>300000</v>
      </c>
      <c r="H254" s="97">
        <f t="shared" si="44"/>
        <v>300000</v>
      </c>
    </row>
    <row r="255" spans="1:9" ht="48" x14ac:dyDescent="0.25">
      <c r="A255" s="264" t="s">
        <v>640</v>
      </c>
      <c r="B255" s="301" t="s">
        <v>441</v>
      </c>
      <c r="C255" s="301" t="s">
        <v>361</v>
      </c>
      <c r="D255" s="294" t="s">
        <v>1078</v>
      </c>
      <c r="E255" s="94"/>
      <c r="F255" s="97">
        <f>F256+F258</f>
        <v>2000000</v>
      </c>
      <c r="G255" s="97">
        <f t="shared" ref="G255:H255" si="45">G256+G258</f>
        <v>0</v>
      </c>
      <c r="H255" s="97">
        <f t="shared" si="45"/>
        <v>0</v>
      </c>
    </row>
    <row r="256" spans="1:9" ht="60" x14ac:dyDescent="0.25">
      <c r="A256" s="94" t="s">
        <v>1079</v>
      </c>
      <c r="B256" s="104" t="s">
        <v>441</v>
      </c>
      <c r="C256" s="104" t="s">
        <v>361</v>
      </c>
      <c r="D256" s="126" t="s">
        <v>1077</v>
      </c>
      <c r="E256" s="94"/>
      <c r="F256" s="97">
        <f>F257</f>
        <v>197666</v>
      </c>
      <c r="G256" s="97">
        <f t="shared" ref="G256:H256" si="46">G257</f>
        <v>0</v>
      </c>
      <c r="H256" s="97">
        <f t="shared" si="46"/>
        <v>0</v>
      </c>
    </row>
    <row r="257" spans="1:8" ht="36" x14ac:dyDescent="0.25">
      <c r="A257" s="94" t="s">
        <v>573</v>
      </c>
      <c r="B257" s="104" t="s">
        <v>441</v>
      </c>
      <c r="C257" s="104" t="s">
        <v>361</v>
      </c>
      <c r="D257" s="126" t="s">
        <v>1077</v>
      </c>
      <c r="E257" s="96">
        <v>400</v>
      </c>
      <c r="F257" s="97">
        <v>197666</v>
      </c>
      <c r="G257" s="97"/>
      <c r="H257" s="97"/>
    </row>
    <row r="258" spans="1:8" ht="48" x14ac:dyDescent="0.25">
      <c r="A258" s="94" t="s">
        <v>642</v>
      </c>
      <c r="B258" s="104" t="s">
        <v>441</v>
      </c>
      <c r="C258" s="104" t="s">
        <v>361</v>
      </c>
      <c r="D258" s="126" t="s">
        <v>1080</v>
      </c>
      <c r="E258" s="94"/>
      <c r="F258" s="97">
        <f>F259</f>
        <v>1802334</v>
      </c>
      <c r="G258" s="97">
        <f t="shared" ref="G258:H258" si="47">G259</f>
        <v>0</v>
      </c>
      <c r="H258" s="97">
        <f t="shared" si="47"/>
        <v>0</v>
      </c>
    </row>
    <row r="259" spans="1:8" ht="36" x14ac:dyDescent="0.25">
      <c r="A259" s="94" t="s">
        <v>573</v>
      </c>
      <c r="B259" s="104" t="s">
        <v>441</v>
      </c>
      <c r="C259" s="104" t="s">
        <v>361</v>
      </c>
      <c r="D259" s="126" t="s">
        <v>1080</v>
      </c>
      <c r="E259" s="96">
        <v>400</v>
      </c>
      <c r="F259" s="97">
        <v>1802334</v>
      </c>
      <c r="G259" s="97"/>
      <c r="H259" s="97"/>
    </row>
    <row r="260" spans="1:8" ht="36" x14ac:dyDescent="0.25">
      <c r="A260" s="121" t="s">
        <v>643</v>
      </c>
      <c r="B260" s="104" t="s">
        <v>441</v>
      </c>
      <c r="C260" s="104" t="s">
        <v>361</v>
      </c>
      <c r="D260" s="94" t="s">
        <v>644</v>
      </c>
      <c r="E260" s="96"/>
      <c r="F260" s="97">
        <f>F263+F261</f>
        <v>2251000</v>
      </c>
      <c r="G260" s="97">
        <f t="shared" ref="G260:H260" si="48">G263+G261</f>
        <v>300000</v>
      </c>
      <c r="H260" s="97">
        <f t="shared" si="48"/>
        <v>300000</v>
      </c>
    </row>
    <row r="261" spans="1:8" ht="36" x14ac:dyDescent="0.25">
      <c r="A261" s="94" t="s">
        <v>1082</v>
      </c>
      <c r="B261" s="104" t="s">
        <v>441</v>
      </c>
      <c r="C261" s="104" t="s">
        <v>361</v>
      </c>
      <c r="D261" s="94" t="s">
        <v>1081</v>
      </c>
      <c r="E261" s="94"/>
      <c r="F261" s="97">
        <f>F262</f>
        <v>599000</v>
      </c>
      <c r="G261" s="97">
        <f t="shared" ref="G261:H261" si="49">G262</f>
        <v>0</v>
      </c>
      <c r="H261" s="97">
        <f t="shared" si="49"/>
        <v>0</v>
      </c>
    </row>
    <row r="262" spans="1:8" x14ac:dyDescent="0.25">
      <c r="A262" s="94" t="s">
        <v>78</v>
      </c>
      <c r="B262" s="104" t="s">
        <v>441</v>
      </c>
      <c r="C262" s="104" t="s">
        <v>361</v>
      </c>
      <c r="D262" s="94" t="s">
        <v>1081</v>
      </c>
      <c r="E262" s="96">
        <v>500</v>
      </c>
      <c r="F262" s="97">
        <v>599000</v>
      </c>
      <c r="G262" s="97"/>
      <c r="H262" s="97"/>
    </row>
    <row r="263" spans="1:8" ht="24" x14ac:dyDescent="0.25">
      <c r="A263" s="98" t="s">
        <v>645</v>
      </c>
      <c r="B263" s="104" t="s">
        <v>441</v>
      </c>
      <c r="C263" s="104" t="s">
        <v>361</v>
      </c>
      <c r="D263" s="94" t="s">
        <v>646</v>
      </c>
      <c r="E263" s="96"/>
      <c r="F263" s="97">
        <f t="shared" ref="F263:H263" si="50">F264</f>
        <v>1652000</v>
      </c>
      <c r="G263" s="97">
        <f t="shared" si="50"/>
        <v>300000</v>
      </c>
      <c r="H263" s="97">
        <f t="shared" si="50"/>
        <v>300000</v>
      </c>
    </row>
    <row r="264" spans="1:8" ht="36" x14ac:dyDescent="0.25">
      <c r="A264" s="94" t="s">
        <v>379</v>
      </c>
      <c r="B264" s="104" t="s">
        <v>441</v>
      </c>
      <c r="C264" s="104" t="s">
        <v>361</v>
      </c>
      <c r="D264" s="94" t="s">
        <v>646</v>
      </c>
      <c r="E264" s="96">
        <v>200</v>
      </c>
      <c r="F264" s="127">
        <v>1652000</v>
      </c>
      <c r="G264" s="100">
        <v>300000</v>
      </c>
      <c r="H264" s="100">
        <v>300000</v>
      </c>
    </row>
    <row r="265" spans="1:8" x14ac:dyDescent="0.25">
      <c r="A265" s="88" t="s">
        <v>647</v>
      </c>
      <c r="B265" s="93" t="s">
        <v>648</v>
      </c>
      <c r="C265" s="93" t="s">
        <v>547</v>
      </c>
      <c r="D265" s="90"/>
      <c r="E265" s="91"/>
      <c r="F265" s="92">
        <f>F266+F298+F357+F376+F383</f>
        <v>476666848</v>
      </c>
      <c r="G265" s="92">
        <f>G266+G298+G357+G376+G383</f>
        <v>407972663</v>
      </c>
      <c r="H265" s="92">
        <f>H266+H298+H357+H376+H383</f>
        <v>560517097</v>
      </c>
    </row>
    <row r="266" spans="1:8" x14ac:dyDescent="0.25">
      <c r="A266" s="88" t="s">
        <v>649</v>
      </c>
      <c r="B266" s="93" t="s">
        <v>648</v>
      </c>
      <c r="C266" s="93" t="s">
        <v>359</v>
      </c>
      <c r="D266" s="90"/>
      <c r="E266" s="91"/>
      <c r="F266" s="92">
        <f>F267+F293</f>
        <v>76581007</v>
      </c>
      <c r="G266" s="92">
        <f>G267+G293</f>
        <v>67295340</v>
      </c>
      <c r="H266" s="92">
        <f>H267+H293</f>
        <v>67295340</v>
      </c>
    </row>
    <row r="267" spans="1:8" ht="36" x14ac:dyDescent="0.25">
      <c r="A267" s="98" t="s">
        <v>473</v>
      </c>
      <c r="B267" s="95" t="s">
        <v>648</v>
      </c>
      <c r="C267" s="95" t="s">
        <v>359</v>
      </c>
      <c r="D267" s="101" t="s">
        <v>475</v>
      </c>
      <c r="E267" s="96"/>
      <c r="F267" s="97">
        <f>F268</f>
        <v>76581007</v>
      </c>
      <c r="G267" s="97">
        <f>G268</f>
        <v>67295340</v>
      </c>
      <c r="H267" s="97">
        <f>H268</f>
        <v>67295340</v>
      </c>
    </row>
    <row r="268" spans="1:8" ht="60" x14ac:dyDescent="0.25">
      <c r="A268" s="98" t="s">
        <v>650</v>
      </c>
      <c r="B268" s="95" t="s">
        <v>648</v>
      </c>
      <c r="C268" s="95" t="s">
        <v>359</v>
      </c>
      <c r="D268" s="101" t="s">
        <v>651</v>
      </c>
      <c r="E268" s="96"/>
      <c r="F268" s="97">
        <f>F269+F279</f>
        <v>76581007</v>
      </c>
      <c r="G268" s="97">
        <f>G269+G279</f>
        <v>67295340</v>
      </c>
      <c r="H268" s="97">
        <f>H269+H279</f>
        <v>67295340</v>
      </c>
    </row>
    <row r="269" spans="1:8" ht="24" x14ac:dyDescent="0.25">
      <c r="A269" s="98" t="s">
        <v>652</v>
      </c>
      <c r="B269" s="95" t="s">
        <v>648</v>
      </c>
      <c r="C269" s="95" t="s">
        <v>359</v>
      </c>
      <c r="D269" s="101" t="s">
        <v>653</v>
      </c>
      <c r="E269" s="96"/>
      <c r="F269" s="97">
        <f>F270+F273+F277</f>
        <v>70537627</v>
      </c>
      <c r="G269" s="97">
        <f>G270+G273+G277</f>
        <v>65724662</v>
      </c>
      <c r="H269" s="97">
        <f>H270+H273+H277</f>
        <v>65724662</v>
      </c>
    </row>
    <row r="270" spans="1:8" ht="120" x14ac:dyDescent="0.25">
      <c r="A270" s="102" t="s">
        <v>654</v>
      </c>
      <c r="B270" s="95" t="s">
        <v>648</v>
      </c>
      <c r="C270" s="95" t="s">
        <v>359</v>
      </c>
      <c r="D270" s="101" t="s">
        <v>655</v>
      </c>
      <c r="E270" s="96"/>
      <c r="F270" s="97">
        <f>F271+F272</f>
        <v>35637627</v>
      </c>
      <c r="G270" s="97">
        <f>G271+G272</f>
        <v>33334662</v>
      </c>
      <c r="H270" s="97">
        <f>H271+H272</f>
        <v>33334662</v>
      </c>
    </row>
    <row r="271" spans="1:8" ht="72" x14ac:dyDescent="0.25">
      <c r="A271" s="94" t="s">
        <v>368</v>
      </c>
      <c r="B271" s="95" t="s">
        <v>648</v>
      </c>
      <c r="C271" s="95" t="s">
        <v>359</v>
      </c>
      <c r="D271" s="101" t="s">
        <v>655</v>
      </c>
      <c r="E271" s="96">
        <v>100</v>
      </c>
      <c r="F271" s="97">
        <v>35330516</v>
      </c>
      <c r="G271" s="100">
        <v>33027551</v>
      </c>
      <c r="H271" s="100">
        <v>33027551</v>
      </c>
    </row>
    <row r="272" spans="1:8" ht="36" x14ac:dyDescent="0.25">
      <c r="A272" s="94" t="s">
        <v>379</v>
      </c>
      <c r="B272" s="95" t="s">
        <v>648</v>
      </c>
      <c r="C272" s="95" t="s">
        <v>359</v>
      </c>
      <c r="D272" s="101" t="s">
        <v>655</v>
      </c>
      <c r="E272" s="96">
        <v>200</v>
      </c>
      <c r="F272" s="103">
        <v>307111</v>
      </c>
      <c r="G272" s="100">
        <v>307111</v>
      </c>
      <c r="H272" s="100">
        <v>307111</v>
      </c>
    </row>
    <row r="273" spans="1:8" ht="36" x14ac:dyDescent="0.25">
      <c r="A273" s="94" t="s">
        <v>524</v>
      </c>
      <c r="B273" s="95" t="s">
        <v>648</v>
      </c>
      <c r="C273" s="95" t="s">
        <v>359</v>
      </c>
      <c r="D273" s="94" t="s">
        <v>656</v>
      </c>
      <c r="E273" s="96"/>
      <c r="F273" s="97">
        <f>F274+F275+F276</f>
        <v>30788000</v>
      </c>
      <c r="G273" s="97">
        <f>G274+G275+G276</f>
        <v>28278000</v>
      </c>
      <c r="H273" s="97">
        <f>H274+H275+H276</f>
        <v>28278000</v>
      </c>
    </row>
    <row r="274" spans="1:8" ht="72" x14ac:dyDescent="0.25">
      <c r="A274" s="94" t="s">
        <v>368</v>
      </c>
      <c r="B274" s="95" t="s">
        <v>648</v>
      </c>
      <c r="C274" s="95" t="s">
        <v>359</v>
      </c>
      <c r="D274" s="94" t="s">
        <v>656</v>
      </c>
      <c r="E274" s="96">
        <v>100</v>
      </c>
      <c r="F274" s="103">
        <v>20021000</v>
      </c>
      <c r="G274" s="100">
        <v>20021000</v>
      </c>
      <c r="H274" s="100">
        <v>20021000</v>
      </c>
    </row>
    <row r="275" spans="1:8" ht="36" x14ac:dyDescent="0.25">
      <c r="A275" s="94" t="s">
        <v>379</v>
      </c>
      <c r="B275" s="95" t="s">
        <v>648</v>
      </c>
      <c r="C275" s="95" t="s">
        <v>359</v>
      </c>
      <c r="D275" s="94" t="s">
        <v>656</v>
      </c>
      <c r="E275" s="96">
        <v>200</v>
      </c>
      <c r="F275" s="122">
        <v>10310000</v>
      </c>
      <c r="G275" s="100">
        <v>7800000</v>
      </c>
      <c r="H275" s="100">
        <v>7800000</v>
      </c>
    </row>
    <row r="276" spans="1:8" x14ac:dyDescent="0.25">
      <c r="A276" s="98" t="s">
        <v>431</v>
      </c>
      <c r="B276" s="95" t="s">
        <v>648</v>
      </c>
      <c r="C276" s="95" t="s">
        <v>359</v>
      </c>
      <c r="D276" s="94" t="s">
        <v>656</v>
      </c>
      <c r="E276" s="96">
        <v>800</v>
      </c>
      <c r="F276" s="103">
        <v>457000</v>
      </c>
      <c r="G276" s="100">
        <v>457000</v>
      </c>
      <c r="H276" s="100">
        <v>457000</v>
      </c>
    </row>
    <row r="277" spans="1:8" ht="48" x14ac:dyDescent="0.25">
      <c r="A277" s="98" t="s">
        <v>657</v>
      </c>
      <c r="B277" s="95" t="s">
        <v>648</v>
      </c>
      <c r="C277" s="95" t="s">
        <v>359</v>
      </c>
      <c r="D277" s="94" t="s">
        <v>658</v>
      </c>
      <c r="E277" s="96"/>
      <c r="F277" s="103">
        <f>F278</f>
        <v>4112000</v>
      </c>
      <c r="G277" s="103">
        <f>G278</f>
        <v>4112000</v>
      </c>
      <c r="H277" s="103">
        <f>H278</f>
        <v>4112000</v>
      </c>
    </row>
    <row r="278" spans="1:8" ht="36" x14ac:dyDescent="0.25">
      <c r="A278" s="94" t="s">
        <v>379</v>
      </c>
      <c r="B278" s="95" t="s">
        <v>648</v>
      </c>
      <c r="C278" s="95" t="s">
        <v>359</v>
      </c>
      <c r="D278" s="94" t="s">
        <v>658</v>
      </c>
      <c r="E278" s="96">
        <v>200</v>
      </c>
      <c r="F278" s="103">
        <v>4112000</v>
      </c>
      <c r="G278" s="100">
        <v>4112000</v>
      </c>
      <c r="H278" s="100">
        <v>4112000</v>
      </c>
    </row>
    <row r="279" spans="1:8" ht="24" x14ac:dyDescent="0.25">
      <c r="A279" s="98" t="s">
        <v>659</v>
      </c>
      <c r="B279" s="95" t="s">
        <v>648</v>
      </c>
      <c r="C279" s="95" t="s">
        <v>359</v>
      </c>
      <c r="D279" s="94" t="s">
        <v>660</v>
      </c>
      <c r="E279" s="96"/>
      <c r="F279" s="97">
        <f>F285+F283+F287+F289+F280+F291</f>
        <v>6043380</v>
      </c>
      <c r="G279" s="97">
        <f>G285+G283+G287+G289+G280+G291</f>
        <v>1570678</v>
      </c>
      <c r="H279" s="97">
        <f>H285+H283+H287+H289+H280+H291</f>
        <v>1570678</v>
      </c>
    </row>
    <row r="280" spans="1:8" ht="84" x14ac:dyDescent="0.25">
      <c r="A280" s="98" t="s">
        <v>661</v>
      </c>
      <c r="B280" s="95" t="s">
        <v>648</v>
      </c>
      <c r="C280" s="95" t="s">
        <v>359</v>
      </c>
      <c r="D280" s="94" t="s">
        <v>662</v>
      </c>
      <c r="E280" s="96"/>
      <c r="F280" s="97">
        <f>F281+F282</f>
        <v>2477710</v>
      </c>
      <c r="G280" s="97">
        <f>G281+G282</f>
        <v>1508938</v>
      </c>
      <c r="H280" s="97">
        <f>H281+H282</f>
        <v>1508938</v>
      </c>
    </row>
    <row r="281" spans="1:8" ht="72" x14ac:dyDescent="0.25">
      <c r="A281" s="98" t="s">
        <v>368</v>
      </c>
      <c r="B281" s="95" t="s">
        <v>648</v>
      </c>
      <c r="C281" s="95" t="s">
        <v>359</v>
      </c>
      <c r="D281" s="94" t="s">
        <v>662</v>
      </c>
      <c r="E281" s="96">
        <v>100</v>
      </c>
      <c r="F281" s="97">
        <v>1979710</v>
      </c>
      <c r="G281" s="97">
        <v>1210938</v>
      </c>
      <c r="H281" s="97">
        <v>1210938</v>
      </c>
    </row>
    <row r="282" spans="1:8" ht="24" x14ac:dyDescent="0.25">
      <c r="A282" s="98" t="s">
        <v>518</v>
      </c>
      <c r="B282" s="95" t="s">
        <v>648</v>
      </c>
      <c r="C282" s="95" t="s">
        <v>359</v>
      </c>
      <c r="D282" s="94" t="s">
        <v>662</v>
      </c>
      <c r="E282" s="96">
        <v>300</v>
      </c>
      <c r="F282" s="97">
        <v>498000</v>
      </c>
      <c r="G282" s="97">
        <v>298000</v>
      </c>
      <c r="H282" s="97">
        <v>298000</v>
      </c>
    </row>
    <row r="283" spans="1:8" ht="36" x14ac:dyDescent="0.25">
      <c r="A283" s="123" t="s">
        <v>663</v>
      </c>
      <c r="B283" s="95" t="s">
        <v>648</v>
      </c>
      <c r="C283" s="95" t="s">
        <v>359</v>
      </c>
      <c r="D283" s="94" t="s">
        <v>664</v>
      </c>
      <c r="E283" s="96"/>
      <c r="F283" s="97">
        <f>F284</f>
        <v>4482</v>
      </c>
      <c r="G283" s="97">
        <f>G284</f>
        <v>4482</v>
      </c>
      <c r="H283" s="97">
        <f>H284</f>
        <v>4482</v>
      </c>
    </row>
    <row r="284" spans="1:8" ht="72" x14ac:dyDescent="0.25">
      <c r="A284" s="94" t="s">
        <v>368</v>
      </c>
      <c r="B284" s="95" t="s">
        <v>648</v>
      </c>
      <c r="C284" s="95" t="s">
        <v>359</v>
      </c>
      <c r="D284" s="94" t="s">
        <v>664</v>
      </c>
      <c r="E284" s="96">
        <v>100</v>
      </c>
      <c r="F284" s="103">
        <v>4482</v>
      </c>
      <c r="G284" s="100">
        <v>4482</v>
      </c>
      <c r="H284" s="100">
        <v>4482</v>
      </c>
    </row>
    <row r="285" spans="1:8" ht="48" x14ac:dyDescent="0.25">
      <c r="A285" s="123" t="s">
        <v>665</v>
      </c>
      <c r="B285" s="95" t="s">
        <v>648</v>
      </c>
      <c r="C285" s="95" t="s">
        <v>359</v>
      </c>
      <c r="D285" s="94" t="s">
        <v>666</v>
      </c>
      <c r="E285" s="96"/>
      <c r="F285" s="97">
        <f>F286</f>
        <v>57258</v>
      </c>
      <c r="G285" s="97">
        <f>G286</f>
        <v>57258</v>
      </c>
      <c r="H285" s="97">
        <f>H286</f>
        <v>57258</v>
      </c>
    </row>
    <row r="286" spans="1:8" ht="72" x14ac:dyDescent="0.25">
      <c r="A286" s="94" t="s">
        <v>368</v>
      </c>
      <c r="B286" s="95" t="s">
        <v>648</v>
      </c>
      <c r="C286" s="95" t="s">
        <v>359</v>
      </c>
      <c r="D286" s="94" t="s">
        <v>666</v>
      </c>
      <c r="E286" s="96">
        <v>100</v>
      </c>
      <c r="F286" s="103">
        <v>57258</v>
      </c>
      <c r="G286" s="100">
        <v>57258</v>
      </c>
      <c r="H286" s="100">
        <v>57258</v>
      </c>
    </row>
    <row r="287" spans="1:8" ht="72" x14ac:dyDescent="0.25">
      <c r="A287" s="98" t="s">
        <v>667</v>
      </c>
      <c r="B287" s="95" t="s">
        <v>648</v>
      </c>
      <c r="C287" s="95" t="s">
        <v>359</v>
      </c>
      <c r="D287" s="128" t="s">
        <v>668</v>
      </c>
      <c r="E287" s="96"/>
      <c r="F287" s="103">
        <f>F288</f>
        <v>2102358</v>
      </c>
      <c r="G287" s="103">
        <f>G288</f>
        <v>0</v>
      </c>
      <c r="H287" s="103">
        <f>H288</f>
        <v>0</v>
      </c>
    </row>
    <row r="288" spans="1:8" ht="36" x14ac:dyDescent="0.25">
      <c r="A288" s="94" t="s">
        <v>379</v>
      </c>
      <c r="B288" s="95" t="s">
        <v>648</v>
      </c>
      <c r="C288" s="95" t="s">
        <v>359</v>
      </c>
      <c r="D288" s="128" t="s">
        <v>668</v>
      </c>
      <c r="E288" s="96">
        <v>200</v>
      </c>
      <c r="F288" s="100">
        <v>2102358</v>
      </c>
      <c r="G288" s="100">
        <v>0</v>
      </c>
      <c r="H288" s="100">
        <v>0</v>
      </c>
    </row>
    <row r="289" spans="1:8" ht="84" x14ac:dyDescent="0.25">
      <c r="A289" s="98" t="s">
        <v>669</v>
      </c>
      <c r="B289" s="95" t="s">
        <v>648</v>
      </c>
      <c r="C289" s="95" t="s">
        <v>359</v>
      </c>
      <c r="D289" s="128" t="s">
        <v>670</v>
      </c>
      <c r="E289" s="96"/>
      <c r="F289" s="103">
        <f>F290</f>
        <v>1401572</v>
      </c>
      <c r="G289" s="103">
        <f>G290</f>
        <v>0</v>
      </c>
      <c r="H289" s="103">
        <f>H290</f>
        <v>0</v>
      </c>
    </row>
    <row r="290" spans="1:8" ht="36.75" customHeight="1" x14ac:dyDescent="0.25">
      <c r="A290" s="94" t="s">
        <v>379</v>
      </c>
      <c r="B290" s="95" t="s">
        <v>648</v>
      </c>
      <c r="C290" s="95" t="s">
        <v>359</v>
      </c>
      <c r="D290" s="128" t="s">
        <v>670</v>
      </c>
      <c r="E290" s="96">
        <v>200</v>
      </c>
      <c r="F290" s="100">
        <v>1401572</v>
      </c>
      <c r="G290" s="100">
        <v>0</v>
      </c>
      <c r="H290" s="100">
        <v>0</v>
      </c>
    </row>
    <row r="291" spans="1:8" ht="48" hidden="1" x14ac:dyDescent="0.25">
      <c r="A291" s="94" t="s">
        <v>642</v>
      </c>
      <c r="B291" s="95" t="s">
        <v>648</v>
      </c>
      <c r="C291" s="95" t="s">
        <v>359</v>
      </c>
      <c r="D291" s="128" t="s">
        <v>671</v>
      </c>
      <c r="E291" s="96"/>
      <c r="F291" s="100">
        <f>F292</f>
        <v>0</v>
      </c>
      <c r="G291" s="100">
        <f>G292</f>
        <v>0</v>
      </c>
      <c r="H291" s="100">
        <f>H292</f>
        <v>0</v>
      </c>
    </row>
    <row r="292" spans="1:8" ht="36" hidden="1" x14ac:dyDescent="0.25">
      <c r="A292" s="94" t="s">
        <v>573</v>
      </c>
      <c r="B292" s="95" t="s">
        <v>648</v>
      </c>
      <c r="C292" s="95" t="s">
        <v>359</v>
      </c>
      <c r="D292" s="128" t="s">
        <v>671</v>
      </c>
      <c r="E292" s="96">
        <v>400</v>
      </c>
      <c r="F292" s="100">
        <v>0</v>
      </c>
      <c r="G292" s="100">
        <v>0</v>
      </c>
      <c r="H292" s="100">
        <v>0</v>
      </c>
    </row>
    <row r="293" spans="1:8" ht="48" hidden="1" x14ac:dyDescent="0.25">
      <c r="A293" s="94" t="s">
        <v>672</v>
      </c>
      <c r="B293" s="95" t="s">
        <v>648</v>
      </c>
      <c r="C293" s="95" t="s">
        <v>359</v>
      </c>
      <c r="D293" s="128" t="s">
        <v>673</v>
      </c>
      <c r="E293" s="96"/>
      <c r="F293" s="100">
        <f t="shared" ref="F293:H296" si="51">F294</f>
        <v>0</v>
      </c>
      <c r="G293" s="100">
        <f t="shared" si="51"/>
        <v>0</v>
      </c>
      <c r="H293" s="100">
        <f t="shared" si="51"/>
        <v>0</v>
      </c>
    </row>
    <row r="294" spans="1:8" ht="72" hidden="1" x14ac:dyDescent="0.25">
      <c r="A294" s="94" t="s">
        <v>674</v>
      </c>
      <c r="B294" s="95" t="s">
        <v>648</v>
      </c>
      <c r="C294" s="95" t="s">
        <v>359</v>
      </c>
      <c r="D294" s="128" t="s">
        <v>675</v>
      </c>
      <c r="E294" s="96"/>
      <c r="F294" s="100">
        <f t="shared" si="51"/>
        <v>0</v>
      </c>
      <c r="G294" s="100">
        <f t="shared" si="51"/>
        <v>0</v>
      </c>
      <c r="H294" s="100">
        <f t="shared" si="51"/>
        <v>0</v>
      </c>
    </row>
    <row r="295" spans="1:8" ht="36" hidden="1" x14ac:dyDescent="0.25">
      <c r="A295" s="94" t="s">
        <v>676</v>
      </c>
      <c r="B295" s="95" t="s">
        <v>648</v>
      </c>
      <c r="C295" s="95" t="s">
        <v>359</v>
      </c>
      <c r="D295" s="128" t="s">
        <v>677</v>
      </c>
      <c r="E295" s="96"/>
      <c r="F295" s="100">
        <f t="shared" si="51"/>
        <v>0</v>
      </c>
      <c r="G295" s="100">
        <f t="shared" si="51"/>
        <v>0</v>
      </c>
      <c r="H295" s="100">
        <f t="shared" si="51"/>
        <v>0</v>
      </c>
    </row>
    <row r="296" spans="1:8" ht="48" hidden="1" x14ac:dyDescent="0.25">
      <c r="A296" s="98" t="s">
        <v>678</v>
      </c>
      <c r="B296" s="95" t="s">
        <v>648</v>
      </c>
      <c r="C296" s="95" t="s">
        <v>359</v>
      </c>
      <c r="D296" s="128" t="s">
        <v>679</v>
      </c>
      <c r="E296" s="96"/>
      <c r="F296" s="100">
        <f t="shared" si="51"/>
        <v>0</v>
      </c>
      <c r="G296" s="100">
        <f t="shared" si="51"/>
        <v>0</v>
      </c>
      <c r="H296" s="100">
        <f t="shared" si="51"/>
        <v>0</v>
      </c>
    </row>
    <row r="297" spans="1:8" ht="36" hidden="1" x14ac:dyDescent="0.25">
      <c r="A297" s="98" t="s">
        <v>573</v>
      </c>
      <c r="B297" s="95" t="s">
        <v>648</v>
      </c>
      <c r="C297" s="95" t="s">
        <v>359</v>
      </c>
      <c r="D297" s="128" t="s">
        <v>679</v>
      </c>
      <c r="E297" s="96">
        <v>400</v>
      </c>
      <c r="F297" s="100"/>
      <c r="G297" s="100">
        <v>0</v>
      </c>
      <c r="H297" s="100">
        <v>0</v>
      </c>
    </row>
    <row r="298" spans="1:8" x14ac:dyDescent="0.25">
      <c r="A298" s="88" t="s">
        <v>680</v>
      </c>
      <c r="B298" s="89" t="s">
        <v>648</v>
      </c>
      <c r="C298" s="89" t="s">
        <v>361</v>
      </c>
      <c r="D298" s="90"/>
      <c r="E298" s="91"/>
      <c r="F298" s="92">
        <f>F299+F352+F347</f>
        <v>374639676</v>
      </c>
      <c r="G298" s="92">
        <f>G299+G352+G347</f>
        <v>318715207</v>
      </c>
      <c r="H298" s="92">
        <f>H299+H352+H347</f>
        <v>470891641</v>
      </c>
    </row>
    <row r="299" spans="1:8" ht="36" x14ac:dyDescent="0.25">
      <c r="A299" s="98" t="s">
        <v>681</v>
      </c>
      <c r="B299" s="95" t="s">
        <v>648</v>
      </c>
      <c r="C299" s="95" t="s">
        <v>361</v>
      </c>
      <c r="D299" s="101" t="s">
        <v>475</v>
      </c>
      <c r="E299" s="96"/>
      <c r="F299" s="97">
        <f>F300</f>
        <v>374529676</v>
      </c>
      <c r="G299" s="97">
        <f>G300</f>
        <v>318655207</v>
      </c>
      <c r="H299" s="97">
        <f>H300</f>
        <v>470831641</v>
      </c>
    </row>
    <row r="300" spans="1:8" ht="48" x14ac:dyDescent="0.25">
      <c r="A300" s="98" t="s">
        <v>682</v>
      </c>
      <c r="B300" s="95" t="s">
        <v>648</v>
      </c>
      <c r="C300" s="95" t="s">
        <v>361</v>
      </c>
      <c r="D300" s="94" t="s">
        <v>683</v>
      </c>
      <c r="E300" s="96"/>
      <c r="F300" s="97">
        <f>F301+F313</f>
        <v>374529676</v>
      </c>
      <c r="G300" s="97">
        <f>G301+G313</f>
        <v>318655207</v>
      </c>
      <c r="H300" s="97">
        <f>H301+H313</f>
        <v>470831641</v>
      </c>
    </row>
    <row r="301" spans="1:8" ht="36" x14ac:dyDescent="0.25">
      <c r="A301" s="98" t="s">
        <v>684</v>
      </c>
      <c r="B301" s="95" t="s">
        <v>648</v>
      </c>
      <c r="C301" s="95" t="s">
        <v>361</v>
      </c>
      <c r="D301" s="94" t="s">
        <v>685</v>
      </c>
      <c r="E301" s="96"/>
      <c r="F301" s="97">
        <f>F302+F307+F305+F311</f>
        <v>316759424</v>
      </c>
      <c r="G301" s="97">
        <f>G302+G307+G305+G311</f>
        <v>290333787</v>
      </c>
      <c r="H301" s="97">
        <f>H302+H307+H305+H311</f>
        <v>273047161</v>
      </c>
    </row>
    <row r="302" spans="1:8" ht="132" x14ac:dyDescent="0.25">
      <c r="A302" s="102" t="s">
        <v>686</v>
      </c>
      <c r="B302" s="95" t="s">
        <v>648</v>
      </c>
      <c r="C302" s="95" t="s">
        <v>361</v>
      </c>
      <c r="D302" s="94" t="s">
        <v>687</v>
      </c>
      <c r="E302" s="96"/>
      <c r="F302" s="97">
        <f>F303+F304</f>
        <v>262427775</v>
      </c>
      <c r="G302" s="97">
        <f>G303+G304</f>
        <v>245382934</v>
      </c>
      <c r="H302" s="97">
        <f>H303+H304</f>
        <v>229187327</v>
      </c>
    </row>
    <row r="303" spans="1:8" ht="72" x14ac:dyDescent="0.25">
      <c r="A303" s="94" t="s">
        <v>368</v>
      </c>
      <c r="B303" s="95" t="s">
        <v>648</v>
      </c>
      <c r="C303" s="95" t="s">
        <v>361</v>
      </c>
      <c r="D303" s="94" t="s">
        <v>687</v>
      </c>
      <c r="E303" s="96">
        <v>100</v>
      </c>
      <c r="F303" s="97">
        <v>254891288</v>
      </c>
      <c r="G303" s="100">
        <v>237856275</v>
      </c>
      <c r="H303" s="100">
        <v>221660668</v>
      </c>
    </row>
    <row r="304" spans="1:8" ht="36" x14ac:dyDescent="0.25">
      <c r="A304" s="94" t="s">
        <v>379</v>
      </c>
      <c r="B304" s="95" t="s">
        <v>648</v>
      </c>
      <c r="C304" s="95" t="s">
        <v>361</v>
      </c>
      <c r="D304" s="94" t="s">
        <v>687</v>
      </c>
      <c r="E304" s="96">
        <v>200</v>
      </c>
      <c r="F304" s="103">
        <v>7536487</v>
      </c>
      <c r="G304" s="100">
        <v>7526659</v>
      </c>
      <c r="H304" s="100">
        <v>7526659</v>
      </c>
    </row>
    <row r="305" spans="1:8" ht="60" x14ac:dyDescent="0.25">
      <c r="A305" s="94" t="s">
        <v>688</v>
      </c>
      <c r="B305" s="95" t="s">
        <v>648</v>
      </c>
      <c r="C305" s="95" t="s">
        <v>361</v>
      </c>
      <c r="D305" s="94" t="s">
        <v>689</v>
      </c>
      <c r="E305" s="96"/>
      <c r="F305" s="103">
        <f>F306</f>
        <v>13671000</v>
      </c>
      <c r="G305" s="103">
        <f>G306</f>
        <v>13671000</v>
      </c>
      <c r="H305" s="103">
        <f>H306</f>
        <v>13671000</v>
      </c>
    </row>
    <row r="306" spans="1:8" ht="72" x14ac:dyDescent="0.25">
      <c r="A306" s="94" t="s">
        <v>368</v>
      </c>
      <c r="B306" s="95" t="s">
        <v>648</v>
      </c>
      <c r="C306" s="95" t="s">
        <v>361</v>
      </c>
      <c r="D306" s="94" t="s">
        <v>689</v>
      </c>
      <c r="E306" s="96">
        <v>100</v>
      </c>
      <c r="F306" s="107">
        <v>13671000</v>
      </c>
      <c r="G306" s="100">
        <v>13671000</v>
      </c>
      <c r="H306" s="100">
        <v>13671000</v>
      </c>
    </row>
    <row r="307" spans="1:8" ht="34.5" customHeight="1" x14ac:dyDescent="0.25">
      <c r="A307" s="94" t="s">
        <v>524</v>
      </c>
      <c r="B307" s="95" t="s">
        <v>648</v>
      </c>
      <c r="C307" s="95" t="s">
        <v>361</v>
      </c>
      <c r="D307" s="94" t="s">
        <v>690</v>
      </c>
      <c r="E307" s="96"/>
      <c r="F307" s="97">
        <f>F309+F310+F308</f>
        <v>40247649</v>
      </c>
      <c r="G307" s="97">
        <f>G309+G310</f>
        <v>30866853</v>
      </c>
      <c r="H307" s="97">
        <f>H309+H310</f>
        <v>29775834</v>
      </c>
    </row>
    <row r="308" spans="1:8" ht="72" hidden="1" x14ac:dyDescent="0.25">
      <c r="A308" s="94" t="s">
        <v>368</v>
      </c>
      <c r="B308" s="95" t="s">
        <v>648</v>
      </c>
      <c r="C308" s="95" t="s">
        <v>361</v>
      </c>
      <c r="D308" s="94" t="s">
        <v>690</v>
      </c>
      <c r="E308" s="96">
        <v>100</v>
      </c>
      <c r="F308" s="127">
        <v>0</v>
      </c>
      <c r="G308" s="97">
        <v>0</v>
      </c>
      <c r="H308" s="97">
        <v>0</v>
      </c>
    </row>
    <row r="309" spans="1:8" ht="36" x14ac:dyDescent="0.25">
      <c r="A309" s="94" t="s">
        <v>379</v>
      </c>
      <c r="B309" s="95" t="s">
        <v>648</v>
      </c>
      <c r="C309" s="95" t="s">
        <v>361</v>
      </c>
      <c r="D309" s="94" t="s">
        <v>690</v>
      </c>
      <c r="E309" s="96">
        <v>200</v>
      </c>
      <c r="F309" s="127">
        <v>34687649</v>
      </c>
      <c r="G309" s="127">
        <v>25306853</v>
      </c>
      <c r="H309" s="127">
        <v>24215834</v>
      </c>
    </row>
    <row r="310" spans="1:8" x14ac:dyDescent="0.25">
      <c r="A310" s="98" t="s">
        <v>431</v>
      </c>
      <c r="B310" s="95" t="s">
        <v>648</v>
      </c>
      <c r="C310" s="95" t="s">
        <v>361</v>
      </c>
      <c r="D310" s="94" t="s">
        <v>690</v>
      </c>
      <c r="E310" s="96">
        <v>800</v>
      </c>
      <c r="F310" s="103">
        <v>5560000</v>
      </c>
      <c r="G310" s="100">
        <v>5560000</v>
      </c>
      <c r="H310" s="100">
        <v>5560000</v>
      </c>
    </row>
    <row r="311" spans="1:8" ht="48" x14ac:dyDescent="0.25">
      <c r="A311" s="94" t="s">
        <v>691</v>
      </c>
      <c r="B311" s="95" t="s">
        <v>648</v>
      </c>
      <c r="C311" s="95" t="s">
        <v>361</v>
      </c>
      <c r="D311" s="94" t="s">
        <v>692</v>
      </c>
      <c r="E311" s="96"/>
      <c r="F311" s="103">
        <f>F312</f>
        <v>413000</v>
      </c>
      <c r="G311" s="103">
        <f>G312</f>
        <v>413000</v>
      </c>
      <c r="H311" s="103">
        <f>H312</f>
        <v>413000</v>
      </c>
    </row>
    <row r="312" spans="1:8" ht="36" x14ac:dyDescent="0.25">
      <c r="A312" s="94" t="s">
        <v>379</v>
      </c>
      <c r="B312" s="95" t="s">
        <v>648</v>
      </c>
      <c r="C312" s="95" t="s">
        <v>361</v>
      </c>
      <c r="D312" s="94" t="s">
        <v>692</v>
      </c>
      <c r="E312" s="96">
        <v>200</v>
      </c>
      <c r="F312" s="103">
        <v>413000</v>
      </c>
      <c r="G312" s="100">
        <v>413000</v>
      </c>
      <c r="H312" s="100">
        <v>413000</v>
      </c>
    </row>
    <row r="313" spans="1:8" ht="24" x14ac:dyDescent="0.25">
      <c r="A313" s="98" t="s">
        <v>693</v>
      </c>
      <c r="B313" s="95" t="s">
        <v>648</v>
      </c>
      <c r="C313" s="95" t="s">
        <v>361</v>
      </c>
      <c r="D313" s="94" t="s">
        <v>694</v>
      </c>
      <c r="E313" s="96"/>
      <c r="F313" s="97">
        <f>F319+F321+F323+F325+F327+F329+F331+F335+F317+F341+F314+F344+F338+F333</f>
        <v>57770252</v>
      </c>
      <c r="G313" s="97">
        <f t="shared" ref="G313:H313" si="52">G319+G321+G323+G325+G327+G329+G331+G335+G317+G341+G314+G344+G338+G333</f>
        <v>28321420</v>
      </c>
      <c r="H313" s="97">
        <f t="shared" si="52"/>
        <v>197784480</v>
      </c>
    </row>
    <row r="314" spans="1:8" ht="84" x14ac:dyDescent="0.25">
      <c r="A314" s="98" t="s">
        <v>661</v>
      </c>
      <c r="B314" s="95" t="s">
        <v>648</v>
      </c>
      <c r="C314" s="95" t="s">
        <v>361</v>
      </c>
      <c r="D314" s="94" t="s">
        <v>695</v>
      </c>
      <c r="E314" s="96"/>
      <c r="F314" s="97">
        <f>F315+F316</f>
        <v>15525437</v>
      </c>
      <c r="G314" s="97">
        <f>G315+G316</f>
        <v>9157466</v>
      </c>
      <c r="H314" s="97">
        <f>H315+H316</f>
        <v>9157466</v>
      </c>
    </row>
    <row r="315" spans="1:8" ht="72" x14ac:dyDescent="0.25">
      <c r="A315" s="98" t="s">
        <v>368</v>
      </c>
      <c r="B315" s="95" t="s">
        <v>648</v>
      </c>
      <c r="C315" s="95" t="s">
        <v>361</v>
      </c>
      <c r="D315" s="94" t="s">
        <v>695</v>
      </c>
      <c r="E315" s="96">
        <v>100</v>
      </c>
      <c r="F315" s="97">
        <v>10598537</v>
      </c>
      <c r="G315" s="97">
        <v>6201466</v>
      </c>
      <c r="H315" s="97">
        <v>6201466</v>
      </c>
    </row>
    <row r="316" spans="1:8" ht="24" x14ac:dyDescent="0.25">
      <c r="A316" s="98" t="s">
        <v>518</v>
      </c>
      <c r="B316" s="95" t="s">
        <v>648</v>
      </c>
      <c r="C316" s="95" t="s">
        <v>361</v>
      </c>
      <c r="D316" s="94" t="s">
        <v>695</v>
      </c>
      <c r="E316" s="96">
        <v>300</v>
      </c>
      <c r="F316" s="97">
        <v>4926900</v>
      </c>
      <c r="G316" s="97">
        <v>2956000</v>
      </c>
      <c r="H316" s="97">
        <v>2956000</v>
      </c>
    </row>
    <row r="317" spans="1:8" ht="36" x14ac:dyDescent="0.25">
      <c r="A317" s="98" t="s">
        <v>696</v>
      </c>
      <c r="B317" s="95" t="s">
        <v>648</v>
      </c>
      <c r="C317" s="95" t="s">
        <v>361</v>
      </c>
      <c r="D317" s="101" t="s">
        <v>697</v>
      </c>
      <c r="E317" s="96"/>
      <c r="F317" s="97">
        <f>F318</f>
        <v>3590000</v>
      </c>
      <c r="G317" s="97">
        <f>G318</f>
        <v>3590000</v>
      </c>
      <c r="H317" s="97">
        <f>H318</f>
        <v>3590000</v>
      </c>
    </row>
    <row r="318" spans="1:8" ht="36" x14ac:dyDescent="0.25">
      <c r="A318" s="94" t="s">
        <v>379</v>
      </c>
      <c r="B318" s="95" t="s">
        <v>648</v>
      </c>
      <c r="C318" s="95" t="s">
        <v>361</v>
      </c>
      <c r="D318" s="101" t="s">
        <v>697</v>
      </c>
      <c r="E318" s="96">
        <v>200</v>
      </c>
      <c r="F318" s="127">
        <v>3590000</v>
      </c>
      <c r="G318" s="100">
        <v>3590000</v>
      </c>
      <c r="H318" s="100">
        <v>3590000</v>
      </c>
    </row>
    <row r="319" spans="1:8" ht="36" x14ac:dyDescent="0.25">
      <c r="A319" s="123" t="s">
        <v>663</v>
      </c>
      <c r="B319" s="95" t="s">
        <v>648</v>
      </c>
      <c r="C319" s="95" t="s">
        <v>361</v>
      </c>
      <c r="D319" s="94" t="s">
        <v>698</v>
      </c>
      <c r="E319" s="96"/>
      <c r="F319" s="103">
        <f>F320</f>
        <v>41855</v>
      </c>
      <c r="G319" s="103">
        <f>G320</f>
        <v>41855</v>
      </c>
      <c r="H319" s="103">
        <f>H320</f>
        <v>41855</v>
      </c>
    </row>
    <row r="320" spans="1:8" ht="72" x14ac:dyDescent="0.25">
      <c r="A320" s="94" t="s">
        <v>368</v>
      </c>
      <c r="B320" s="95" t="s">
        <v>648</v>
      </c>
      <c r="C320" s="95" t="s">
        <v>361</v>
      </c>
      <c r="D320" s="94" t="s">
        <v>698</v>
      </c>
      <c r="E320" s="96">
        <v>100</v>
      </c>
      <c r="F320" s="103">
        <v>41855</v>
      </c>
      <c r="G320" s="100">
        <v>41855</v>
      </c>
      <c r="H320" s="100">
        <v>41855</v>
      </c>
    </row>
    <row r="321" spans="1:8" ht="48" x14ac:dyDescent="0.25">
      <c r="A321" s="123" t="s">
        <v>665</v>
      </c>
      <c r="B321" s="95" t="s">
        <v>648</v>
      </c>
      <c r="C321" s="95" t="s">
        <v>361</v>
      </c>
      <c r="D321" s="94" t="s">
        <v>699</v>
      </c>
      <c r="E321" s="96"/>
      <c r="F321" s="103">
        <f>F322</f>
        <v>767514</v>
      </c>
      <c r="G321" s="103">
        <f>G322</f>
        <v>767514</v>
      </c>
      <c r="H321" s="103">
        <f>H322</f>
        <v>767514</v>
      </c>
    </row>
    <row r="322" spans="1:8" ht="72" x14ac:dyDescent="0.25">
      <c r="A322" s="94" t="s">
        <v>368</v>
      </c>
      <c r="B322" s="95" t="s">
        <v>648</v>
      </c>
      <c r="C322" s="95" t="s">
        <v>361</v>
      </c>
      <c r="D322" s="94" t="s">
        <v>699</v>
      </c>
      <c r="E322" s="96">
        <v>100</v>
      </c>
      <c r="F322" s="103">
        <v>767514</v>
      </c>
      <c r="G322" s="100">
        <v>767514</v>
      </c>
      <c r="H322" s="100">
        <v>767514</v>
      </c>
    </row>
    <row r="323" spans="1:8" ht="60" x14ac:dyDescent="0.25">
      <c r="A323" s="94" t="s">
        <v>700</v>
      </c>
      <c r="B323" s="95" t="s">
        <v>648</v>
      </c>
      <c r="C323" s="95" t="s">
        <v>361</v>
      </c>
      <c r="D323" s="94" t="s">
        <v>701</v>
      </c>
      <c r="E323" s="96"/>
      <c r="F323" s="103">
        <f>F324</f>
        <v>739264</v>
      </c>
      <c r="G323" s="103">
        <f>G324</f>
        <v>739264</v>
      </c>
      <c r="H323" s="103">
        <f>H324</f>
        <v>739264</v>
      </c>
    </row>
    <row r="324" spans="1:8" ht="36" x14ac:dyDescent="0.25">
      <c r="A324" s="94" t="s">
        <v>379</v>
      </c>
      <c r="B324" s="95" t="s">
        <v>648</v>
      </c>
      <c r="C324" s="95" t="s">
        <v>361</v>
      </c>
      <c r="D324" s="94" t="s">
        <v>701</v>
      </c>
      <c r="E324" s="96">
        <v>200</v>
      </c>
      <c r="F324" s="103">
        <v>739264</v>
      </c>
      <c r="G324" s="100">
        <v>739264</v>
      </c>
      <c r="H324" s="100">
        <v>739264</v>
      </c>
    </row>
    <row r="325" spans="1:8" ht="60" x14ac:dyDescent="0.25">
      <c r="A325" s="94" t="s">
        <v>702</v>
      </c>
      <c r="B325" s="95" t="s">
        <v>648</v>
      </c>
      <c r="C325" s="95" t="s">
        <v>361</v>
      </c>
      <c r="D325" s="94" t="s">
        <v>703</v>
      </c>
      <c r="E325" s="96"/>
      <c r="F325" s="103">
        <f>F326</f>
        <v>1814288</v>
      </c>
      <c r="G325" s="103">
        <f>G326</f>
        <v>1814288</v>
      </c>
      <c r="H325" s="103">
        <f>H326</f>
        <v>1814288</v>
      </c>
    </row>
    <row r="326" spans="1:8" ht="36" x14ac:dyDescent="0.25">
      <c r="A326" s="94" t="s">
        <v>379</v>
      </c>
      <c r="B326" s="95" t="s">
        <v>648</v>
      </c>
      <c r="C326" s="95" t="s">
        <v>361</v>
      </c>
      <c r="D326" s="94" t="s">
        <v>703</v>
      </c>
      <c r="E326" s="96">
        <v>200</v>
      </c>
      <c r="F326" s="103">
        <v>1814288</v>
      </c>
      <c r="G326" s="100">
        <v>1814288</v>
      </c>
      <c r="H326" s="100">
        <v>1814288</v>
      </c>
    </row>
    <row r="327" spans="1:8" ht="84" x14ac:dyDescent="0.25">
      <c r="A327" s="123" t="s">
        <v>704</v>
      </c>
      <c r="B327" s="95" t="s">
        <v>648</v>
      </c>
      <c r="C327" s="95" t="s">
        <v>361</v>
      </c>
      <c r="D327" s="94" t="s">
        <v>705</v>
      </c>
      <c r="E327" s="96"/>
      <c r="F327" s="103">
        <f>F328</f>
        <v>416860</v>
      </c>
      <c r="G327" s="103">
        <f>G328</f>
        <v>416860</v>
      </c>
      <c r="H327" s="103">
        <f>H328</f>
        <v>416860</v>
      </c>
    </row>
    <row r="328" spans="1:8" ht="36" x14ac:dyDescent="0.25">
      <c r="A328" s="94" t="s">
        <v>379</v>
      </c>
      <c r="B328" s="95" t="s">
        <v>648</v>
      </c>
      <c r="C328" s="95" t="s">
        <v>361</v>
      </c>
      <c r="D328" s="94" t="s">
        <v>705</v>
      </c>
      <c r="E328" s="96">
        <v>200</v>
      </c>
      <c r="F328" s="103">
        <v>416860</v>
      </c>
      <c r="G328" s="100">
        <v>416860</v>
      </c>
      <c r="H328" s="100">
        <v>416860</v>
      </c>
    </row>
    <row r="329" spans="1:8" ht="72" x14ac:dyDescent="0.25">
      <c r="A329" s="123" t="s">
        <v>706</v>
      </c>
      <c r="B329" s="95" t="s">
        <v>648</v>
      </c>
      <c r="C329" s="95" t="s">
        <v>361</v>
      </c>
      <c r="D329" s="94" t="s">
        <v>707</v>
      </c>
      <c r="E329" s="96"/>
      <c r="F329" s="103">
        <f>F330</f>
        <v>3806740</v>
      </c>
      <c r="G329" s="103">
        <f>G330</f>
        <v>4086740</v>
      </c>
      <c r="H329" s="103">
        <f>H330</f>
        <v>4086740</v>
      </c>
    </row>
    <row r="330" spans="1:8" ht="36" x14ac:dyDescent="0.25">
      <c r="A330" s="94" t="s">
        <v>379</v>
      </c>
      <c r="B330" s="95" t="s">
        <v>648</v>
      </c>
      <c r="C330" s="95" t="s">
        <v>361</v>
      </c>
      <c r="D330" s="94" t="s">
        <v>707</v>
      </c>
      <c r="E330" s="96">
        <v>200</v>
      </c>
      <c r="F330" s="103">
        <v>3806740</v>
      </c>
      <c r="G330" s="100">
        <v>4086740</v>
      </c>
      <c r="H330" s="100">
        <v>4086740</v>
      </c>
    </row>
    <row r="331" spans="1:8" ht="72" x14ac:dyDescent="0.25">
      <c r="A331" s="94" t="s">
        <v>708</v>
      </c>
      <c r="B331" s="95" t="s">
        <v>648</v>
      </c>
      <c r="C331" s="95" t="s">
        <v>361</v>
      </c>
      <c r="D331" s="94" t="s">
        <v>709</v>
      </c>
      <c r="E331" s="96"/>
      <c r="F331" s="103">
        <f>F332</f>
        <v>5628195</v>
      </c>
      <c r="G331" s="103">
        <f>G332</f>
        <v>5343181</v>
      </c>
      <c r="H331" s="103">
        <f>H332</f>
        <v>5195038</v>
      </c>
    </row>
    <row r="332" spans="1:8" ht="36" x14ac:dyDescent="0.25">
      <c r="A332" s="94" t="s">
        <v>379</v>
      </c>
      <c r="B332" s="95" t="s">
        <v>648</v>
      </c>
      <c r="C332" s="95" t="s">
        <v>361</v>
      </c>
      <c r="D332" s="94" t="s">
        <v>709</v>
      </c>
      <c r="E332" s="96">
        <v>200</v>
      </c>
      <c r="F332" s="103">
        <v>5628195</v>
      </c>
      <c r="G332" s="100">
        <v>5343181</v>
      </c>
      <c r="H332" s="100">
        <v>5195038</v>
      </c>
    </row>
    <row r="333" spans="1:8" ht="36" x14ac:dyDescent="0.25">
      <c r="A333" s="94" t="s">
        <v>1073</v>
      </c>
      <c r="B333" s="95" t="s">
        <v>648</v>
      </c>
      <c r="C333" s="95" t="s">
        <v>361</v>
      </c>
      <c r="D333" s="94" t="s">
        <v>1061</v>
      </c>
      <c r="E333" s="96"/>
      <c r="F333" s="103">
        <f>F334</f>
        <v>0</v>
      </c>
      <c r="G333" s="103">
        <f t="shared" ref="G333:H333" si="53">G334</f>
        <v>0</v>
      </c>
      <c r="H333" s="103">
        <f t="shared" si="53"/>
        <v>169119643</v>
      </c>
    </row>
    <row r="334" spans="1:8" ht="36" x14ac:dyDescent="0.25">
      <c r="A334" s="94" t="s">
        <v>379</v>
      </c>
      <c r="B334" s="95" t="s">
        <v>648</v>
      </c>
      <c r="C334" s="95" t="s">
        <v>361</v>
      </c>
      <c r="D334" s="94" t="s">
        <v>1061</v>
      </c>
      <c r="E334" s="96">
        <v>200</v>
      </c>
      <c r="F334" s="103"/>
      <c r="G334" s="100"/>
      <c r="H334" s="100">
        <v>169119643</v>
      </c>
    </row>
    <row r="335" spans="1:8" ht="24" x14ac:dyDescent="0.25">
      <c r="A335" s="98" t="s">
        <v>710</v>
      </c>
      <c r="B335" s="95" t="s">
        <v>648</v>
      </c>
      <c r="C335" s="95" t="s">
        <v>361</v>
      </c>
      <c r="D335" s="128" t="s">
        <v>711</v>
      </c>
      <c r="E335" s="96"/>
      <c r="F335" s="103">
        <f t="shared" ref="F335:H336" si="54">F336</f>
        <v>17474521</v>
      </c>
      <c r="G335" s="103">
        <f t="shared" si="54"/>
        <v>0</v>
      </c>
      <c r="H335" s="103">
        <f t="shared" si="54"/>
        <v>0</v>
      </c>
    </row>
    <row r="336" spans="1:8" ht="285" x14ac:dyDescent="0.25">
      <c r="A336" s="129" t="s">
        <v>712</v>
      </c>
      <c r="B336" s="95" t="s">
        <v>648</v>
      </c>
      <c r="C336" s="95" t="s">
        <v>361</v>
      </c>
      <c r="D336" s="128" t="s">
        <v>713</v>
      </c>
      <c r="E336" s="96"/>
      <c r="F336" s="103">
        <f t="shared" si="54"/>
        <v>17474521</v>
      </c>
      <c r="G336" s="103">
        <f t="shared" si="54"/>
        <v>0</v>
      </c>
      <c r="H336" s="103">
        <f t="shared" si="54"/>
        <v>0</v>
      </c>
    </row>
    <row r="337" spans="1:8" ht="36" x14ac:dyDescent="0.25">
      <c r="A337" s="94" t="s">
        <v>379</v>
      </c>
      <c r="B337" s="95" t="s">
        <v>648</v>
      </c>
      <c r="C337" s="95" t="s">
        <v>361</v>
      </c>
      <c r="D337" s="128" t="s">
        <v>713</v>
      </c>
      <c r="E337" s="96">
        <v>200</v>
      </c>
      <c r="F337" s="103">
        <v>17474521</v>
      </c>
      <c r="G337" s="100">
        <v>0</v>
      </c>
      <c r="H337" s="100">
        <v>0</v>
      </c>
    </row>
    <row r="338" spans="1:8" ht="24" x14ac:dyDescent="0.25">
      <c r="A338" s="94" t="s">
        <v>714</v>
      </c>
      <c r="B338" s="95" t="s">
        <v>648</v>
      </c>
      <c r="C338" s="95" t="s">
        <v>361</v>
      </c>
      <c r="D338" s="128" t="s">
        <v>715</v>
      </c>
      <c r="E338" s="96"/>
      <c r="F338" s="103">
        <f t="shared" ref="F338:H339" si="55">F340</f>
        <v>1334126</v>
      </c>
      <c r="G338" s="103">
        <f t="shared" si="55"/>
        <v>0</v>
      </c>
      <c r="H338" s="103">
        <f t="shared" si="55"/>
        <v>0</v>
      </c>
    </row>
    <row r="339" spans="1:8" ht="120" x14ac:dyDescent="0.25">
      <c r="A339" s="129" t="s">
        <v>716</v>
      </c>
      <c r="B339" s="95" t="s">
        <v>648</v>
      </c>
      <c r="C339" s="95" t="s">
        <v>361</v>
      </c>
      <c r="D339" s="128" t="s">
        <v>717</v>
      </c>
      <c r="E339" s="96"/>
      <c r="F339" s="103">
        <f>F340</f>
        <v>1334126</v>
      </c>
      <c r="G339" s="103">
        <f>G340</f>
        <v>0</v>
      </c>
      <c r="H339" s="103">
        <f t="shared" si="55"/>
        <v>0</v>
      </c>
    </row>
    <row r="340" spans="1:8" ht="36" x14ac:dyDescent="0.25">
      <c r="A340" s="94" t="s">
        <v>379</v>
      </c>
      <c r="B340" s="95" t="s">
        <v>648</v>
      </c>
      <c r="C340" s="95" t="s">
        <v>361</v>
      </c>
      <c r="D340" s="128" t="s">
        <v>717</v>
      </c>
      <c r="E340" s="96">
        <v>200</v>
      </c>
      <c r="F340" s="103">
        <v>1334126</v>
      </c>
      <c r="G340" s="100">
        <v>0</v>
      </c>
      <c r="H340" s="100">
        <v>0</v>
      </c>
    </row>
    <row r="341" spans="1:8" ht="24" x14ac:dyDescent="0.25">
      <c r="A341" s="98" t="s">
        <v>718</v>
      </c>
      <c r="B341" s="95" t="s">
        <v>648</v>
      </c>
      <c r="C341" s="95" t="s">
        <v>361</v>
      </c>
      <c r="D341" s="128" t="s">
        <v>719</v>
      </c>
      <c r="E341" s="96"/>
      <c r="F341" s="103">
        <f t="shared" ref="F341:H342" si="56">F342</f>
        <v>4267200</v>
      </c>
      <c r="G341" s="103">
        <f t="shared" si="56"/>
        <v>0</v>
      </c>
      <c r="H341" s="103">
        <f t="shared" si="56"/>
        <v>0</v>
      </c>
    </row>
    <row r="342" spans="1:8" ht="165" x14ac:dyDescent="0.25">
      <c r="A342" s="129" t="s">
        <v>720</v>
      </c>
      <c r="B342" s="95" t="s">
        <v>648</v>
      </c>
      <c r="C342" s="95" t="s">
        <v>361</v>
      </c>
      <c r="D342" s="128" t="s">
        <v>721</v>
      </c>
      <c r="E342" s="96"/>
      <c r="F342" s="103">
        <f t="shared" si="56"/>
        <v>4267200</v>
      </c>
      <c r="G342" s="103">
        <f t="shared" si="56"/>
        <v>0</v>
      </c>
      <c r="H342" s="103">
        <f t="shared" si="56"/>
        <v>0</v>
      </c>
    </row>
    <row r="343" spans="1:8" ht="36" x14ac:dyDescent="0.25">
      <c r="A343" s="94" t="s">
        <v>379</v>
      </c>
      <c r="B343" s="95" t="s">
        <v>648</v>
      </c>
      <c r="C343" s="95" t="s">
        <v>361</v>
      </c>
      <c r="D343" s="128" t="s">
        <v>721</v>
      </c>
      <c r="E343" s="96">
        <v>200</v>
      </c>
      <c r="F343" s="100">
        <v>4267200</v>
      </c>
      <c r="G343" s="100">
        <v>0</v>
      </c>
      <c r="H343" s="100">
        <v>0</v>
      </c>
    </row>
    <row r="344" spans="1:8" ht="36" x14ac:dyDescent="0.25">
      <c r="A344" s="94" t="s">
        <v>722</v>
      </c>
      <c r="B344" s="95" t="s">
        <v>648</v>
      </c>
      <c r="C344" s="95" t="s">
        <v>361</v>
      </c>
      <c r="D344" s="128" t="s">
        <v>723</v>
      </c>
      <c r="E344" s="96"/>
      <c r="F344" s="100">
        <f t="shared" ref="F344:H345" si="57">F345</f>
        <v>2364252</v>
      </c>
      <c r="G344" s="100">
        <f t="shared" si="57"/>
        <v>2364252</v>
      </c>
      <c r="H344" s="100">
        <f t="shared" si="57"/>
        <v>2855812</v>
      </c>
    </row>
    <row r="345" spans="1:8" ht="120" x14ac:dyDescent="0.25">
      <c r="A345" s="129" t="s">
        <v>724</v>
      </c>
      <c r="B345" s="95" t="s">
        <v>648</v>
      </c>
      <c r="C345" s="95" t="s">
        <v>361</v>
      </c>
      <c r="D345" s="128" t="s">
        <v>725</v>
      </c>
      <c r="E345" s="96"/>
      <c r="F345" s="100">
        <f t="shared" si="57"/>
        <v>2364252</v>
      </c>
      <c r="G345" s="100">
        <f t="shared" si="57"/>
        <v>2364252</v>
      </c>
      <c r="H345" s="100">
        <f t="shared" si="57"/>
        <v>2855812</v>
      </c>
    </row>
    <row r="346" spans="1:8" ht="72" x14ac:dyDescent="0.25">
      <c r="A346" s="94" t="s">
        <v>368</v>
      </c>
      <c r="B346" s="95" t="s">
        <v>648</v>
      </c>
      <c r="C346" s="95" t="s">
        <v>361</v>
      </c>
      <c r="D346" s="128" t="s">
        <v>725</v>
      </c>
      <c r="E346" s="96">
        <v>100</v>
      </c>
      <c r="F346" s="122">
        <v>2364252</v>
      </c>
      <c r="G346" s="100">
        <v>2364252</v>
      </c>
      <c r="H346" s="100">
        <v>2855812</v>
      </c>
    </row>
    <row r="347" spans="1:8" ht="60" x14ac:dyDescent="0.25">
      <c r="A347" s="94" t="s">
        <v>504</v>
      </c>
      <c r="B347" s="95" t="s">
        <v>648</v>
      </c>
      <c r="C347" s="95" t="s">
        <v>361</v>
      </c>
      <c r="D347" s="94" t="s">
        <v>505</v>
      </c>
      <c r="E347" s="96"/>
      <c r="F347" s="97">
        <f>F348</f>
        <v>50000</v>
      </c>
      <c r="G347" s="97">
        <f t="shared" ref="G347:H350" si="58">G348</f>
        <v>0</v>
      </c>
      <c r="H347" s="97">
        <f t="shared" si="58"/>
        <v>0</v>
      </c>
    </row>
    <row r="348" spans="1:8" ht="36" x14ac:dyDescent="0.25">
      <c r="A348" s="98" t="s">
        <v>506</v>
      </c>
      <c r="B348" s="95" t="s">
        <v>648</v>
      </c>
      <c r="C348" s="95" t="s">
        <v>361</v>
      </c>
      <c r="D348" s="94" t="s">
        <v>507</v>
      </c>
      <c r="E348" s="96"/>
      <c r="F348" s="97">
        <f>F349</f>
        <v>50000</v>
      </c>
      <c r="G348" s="97">
        <f t="shared" si="58"/>
        <v>0</v>
      </c>
      <c r="H348" s="97">
        <f t="shared" si="58"/>
        <v>0</v>
      </c>
    </row>
    <row r="349" spans="1:8" ht="48" x14ac:dyDescent="0.25">
      <c r="A349" s="98" t="s">
        <v>508</v>
      </c>
      <c r="B349" s="95" t="s">
        <v>648</v>
      </c>
      <c r="C349" s="95" t="s">
        <v>361</v>
      </c>
      <c r="D349" s="94" t="s">
        <v>509</v>
      </c>
      <c r="E349" s="96"/>
      <c r="F349" s="97">
        <f>F350</f>
        <v>50000</v>
      </c>
      <c r="G349" s="97">
        <f t="shared" si="58"/>
        <v>0</v>
      </c>
      <c r="H349" s="97">
        <f t="shared" si="58"/>
        <v>0</v>
      </c>
    </row>
    <row r="350" spans="1:8" ht="36" x14ac:dyDescent="0.25">
      <c r="A350" s="98" t="s">
        <v>510</v>
      </c>
      <c r="B350" s="95" t="s">
        <v>648</v>
      </c>
      <c r="C350" s="95" t="s">
        <v>361</v>
      </c>
      <c r="D350" s="94" t="s">
        <v>511</v>
      </c>
      <c r="E350" s="96"/>
      <c r="F350" s="97">
        <f>F351</f>
        <v>50000</v>
      </c>
      <c r="G350" s="97">
        <f t="shared" si="58"/>
        <v>0</v>
      </c>
      <c r="H350" s="97">
        <f t="shared" si="58"/>
        <v>0</v>
      </c>
    </row>
    <row r="351" spans="1:8" ht="36" x14ac:dyDescent="0.25">
      <c r="A351" s="94" t="s">
        <v>379</v>
      </c>
      <c r="B351" s="95" t="s">
        <v>648</v>
      </c>
      <c r="C351" s="95" t="s">
        <v>361</v>
      </c>
      <c r="D351" s="94" t="s">
        <v>511</v>
      </c>
      <c r="E351" s="96">
        <v>200</v>
      </c>
      <c r="F351" s="97">
        <v>50000</v>
      </c>
      <c r="G351" s="100">
        <v>0</v>
      </c>
      <c r="H351" s="100">
        <v>0</v>
      </c>
    </row>
    <row r="352" spans="1:8" ht="36" x14ac:dyDescent="0.25">
      <c r="A352" s="98" t="s">
        <v>418</v>
      </c>
      <c r="B352" s="95" t="s">
        <v>648</v>
      </c>
      <c r="C352" s="95" t="s">
        <v>361</v>
      </c>
      <c r="D352" s="94" t="s">
        <v>419</v>
      </c>
      <c r="E352" s="96"/>
      <c r="F352" s="103">
        <f>F353</f>
        <v>60000</v>
      </c>
      <c r="G352" s="103">
        <f t="shared" ref="G352:H355" si="59">G353</f>
        <v>60000</v>
      </c>
      <c r="H352" s="103">
        <f t="shared" si="59"/>
        <v>60000</v>
      </c>
    </row>
    <row r="353" spans="1:8" ht="48" x14ac:dyDescent="0.25">
      <c r="A353" s="98" t="s">
        <v>726</v>
      </c>
      <c r="B353" s="95" t="s">
        <v>648</v>
      </c>
      <c r="C353" s="95" t="s">
        <v>361</v>
      </c>
      <c r="D353" s="94" t="s">
        <v>727</v>
      </c>
      <c r="E353" s="96"/>
      <c r="F353" s="97">
        <f>F354</f>
        <v>60000</v>
      </c>
      <c r="G353" s="97">
        <f t="shared" si="59"/>
        <v>60000</v>
      </c>
      <c r="H353" s="97">
        <f t="shared" si="59"/>
        <v>60000</v>
      </c>
    </row>
    <row r="354" spans="1:8" ht="60" x14ac:dyDescent="0.25">
      <c r="A354" s="98" t="s">
        <v>728</v>
      </c>
      <c r="B354" s="95" t="s">
        <v>648</v>
      </c>
      <c r="C354" s="95" t="s">
        <v>361</v>
      </c>
      <c r="D354" s="94" t="s">
        <v>729</v>
      </c>
      <c r="E354" s="96"/>
      <c r="F354" s="97">
        <f>F355</f>
        <v>60000</v>
      </c>
      <c r="G354" s="97">
        <f t="shared" si="59"/>
        <v>60000</v>
      </c>
      <c r="H354" s="97">
        <f t="shared" si="59"/>
        <v>60000</v>
      </c>
    </row>
    <row r="355" spans="1:8" ht="24" x14ac:dyDescent="0.25">
      <c r="A355" s="98" t="s">
        <v>730</v>
      </c>
      <c r="B355" s="95" t="s">
        <v>648</v>
      </c>
      <c r="C355" s="95" t="s">
        <v>361</v>
      </c>
      <c r="D355" s="94" t="s">
        <v>731</v>
      </c>
      <c r="E355" s="96"/>
      <c r="F355" s="97">
        <f>F356</f>
        <v>60000</v>
      </c>
      <c r="G355" s="97">
        <f t="shared" si="59"/>
        <v>60000</v>
      </c>
      <c r="H355" s="97">
        <f t="shared" si="59"/>
        <v>60000</v>
      </c>
    </row>
    <row r="356" spans="1:8" ht="36" x14ac:dyDescent="0.25">
      <c r="A356" s="94" t="s">
        <v>379</v>
      </c>
      <c r="B356" s="95" t="s">
        <v>648</v>
      </c>
      <c r="C356" s="95" t="s">
        <v>361</v>
      </c>
      <c r="D356" s="94" t="s">
        <v>731</v>
      </c>
      <c r="E356" s="96">
        <v>200</v>
      </c>
      <c r="F356" s="103">
        <v>60000</v>
      </c>
      <c r="G356" s="100">
        <v>60000</v>
      </c>
      <c r="H356" s="100">
        <v>60000</v>
      </c>
    </row>
    <row r="357" spans="1:8" x14ac:dyDescent="0.25">
      <c r="A357" s="90" t="s">
        <v>732</v>
      </c>
      <c r="B357" s="93" t="s">
        <v>648</v>
      </c>
      <c r="C357" s="93" t="s">
        <v>370</v>
      </c>
      <c r="D357" s="90"/>
      <c r="E357" s="91"/>
      <c r="F357" s="110">
        <f>F358</f>
        <v>13136445</v>
      </c>
      <c r="G357" s="110">
        <f>G358</f>
        <v>12729207</v>
      </c>
      <c r="H357" s="110">
        <f>H358</f>
        <v>13097207</v>
      </c>
    </row>
    <row r="358" spans="1:8" ht="36" x14ac:dyDescent="0.25">
      <c r="A358" s="98" t="s">
        <v>473</v>
      </c>
      <c r="B358" s="95" t="s">
        <v>648</v>
      </c>
      <c r="C358" s="95" t="s">
        <v>370</v>
      </c>
      <c r="D358" s="101" t="s">
        <v>475</v>
      </c>
      <c r="E358" s="96"/>
      <c r="F358" s="97">
        <f>F363+F372+F359</f>
        <v>13136445</v>
      </c>
      <c r="G358" s="97">
        <f t="shared" ref="G358:H358" si="60">G363+G372+G359</f>
        <v>12729207</v>
      </c>
      <c r="H358" s="97">
        <f t="shared" si="60"/>
        <v>13097207</v>
      </c>
    </row>
    <row r="359" spans="1:8" ht="48" x14ac:dyDescent="0.25">
      <c r="A359" s="98" t="s">
        <v>682</v>
      </c>
      <c r="B359" s="95" t="s">
        <v>648</v>
      </c>
      <c r="C359" s="95" t="s">
        <v>370</v>
      </c>
      <c r="D359" s="94" t="s">
        <v>683</v>
      </c>
      <c r="E359" s="96"/>
      <c r="F359" s="97">
        <f>F360</f>
        <v>2596000</v>
      </c>
      <c r="G359" s="97">
        <f t="shared" ref="G359:H361" si="61">G360</f>
        <v>2596000</v>
      </c>
      <c r="H359" s="97">
        <f t="shared" si="61"/>
        <v>2596000</v>
      </c>
    </row>
    <row r="360" spans="1:8" ht="36" x14ac:dyDescent="0.25">
      <c r="A360" s="98" t="s">
        <v>684</v>
      </c>
      <c r="B360" s="95" t="s">
        <v>648</v>
      </c>
      <c r="C360" s="95" t="s">
        <v>370</v>
      </c>
      <c r="D360" s="94" t="s">
        <v>685</v>
      </c>
      <c r="E360" s="96"/>
      <c r="F360" s="97">
        <f>F361</f>
        <v>2596000</v>
      </c>
      <c r="G360" s="97">
        <f t="shared" si="61"/>
        <v>2596000</v>
      </c>
      <c r="H360" s="97">
        <f t="shared" si="61"/>
        <v>2596000</v>
      </c>
    </row>
    <row r="361" spans="1:8" ht="132" x14ac:dyDescent="0.25">
      <c r="A361" s="102" t="s">
        <v>686</v>
      </c>
      <c r="B361" s="95" t="s">
        <v>648</v>
      </c>
      <c r="C361" s="95" t="s">
        <v>370</v>
      </c>
      <c r="D361" s="94" t="s">
        <v>687</v>
      </c>
      <c r="E361" s="96"/>
      <c r="F361" s="97">
        <f>F362</f>
        <v>2596000</v>
      </c>
      <c r="G361" s="97">
        <f t="shared" si="61"/>
        <v>2596000</v>
      </c>
      <c r="H361" s="97">
        <f t="shared" si="61"/>
        <v>2596000</v>
      </c>
    </row>
    <row r="362" spans="1:8" ht="72" x14ac:dyDescent="0.25">
      <c r="A362" s="94" t="s">
        <v>368</v>
      </c>
      <c r="B362" s="95" t="s">
        <v>648</v>
      </c>
      <c r="C362" s="95" t="s">
        <v>370</v>
      </c>
      <c r="D362" s="94" t="s">
        <v>687</v>
      </c>
      <c r="E362" s="96">
        <v>100</v>
      </c>
      <c r="F362" s="97">
        <v>2596000</v>
      </c>
      <c r="G362" s="97">
        <v>2596000</v>
      </c>
      <c r="H362" s="97">
        <v>2596000</v>
      </c>
    </row>
    <row r="363" spans="1:8" ht="60" x14ac:dyDescent="0.25">
      <c r="A363" s="94" t="s">
        <v>733</v>
      </c>
      <c r="B363" s="95" t="s">
        <v>648</v>
      </c>
      <c r="C363" s="95" t="s">
        <v>370</v>
      </c>
      <c r="D363" s="94" t="s">
        <v>734</v>
      </c>
      <c r="E363" s="96"/>
      <c r="F363" s="97">
        <f>F367+F364</f>
        <v>3939695</v>
      </c>
      <c r="G363" s="97">
        <f>G367+G364</f>
        <v>2776607</v>
      </c>
      <c r="H363" s="97">
        <f>H367+H364</f>
        <v>2405557</v>
      </c>
    </row>
    <row r="364" spans="1:8" ht="24" x14ac:dyDescent="0.25">
      <c r="A364" s="94" t="s">
        <v>714</v>
      </c>
      <c r="B364" s="95" t="s">
        <v>648</v>
      </c>
      <c r="C364" s="95" t="s">
        <v>370</v>
      </c>
      <c r="D364" s="94" t="s">
        <v>735</v>
      </c>
      <c r="E364" s="96"/>
      <c r="F364" s="97">
        <f t="shared" ref="F364:H365" si="62">F365</f>
        <v>361961</v>
      </c>
      <c r="G364" s="97">
        <f t="shared" si="62"/>
        <v>0</v>
      </c>
      <c r="H364" s="97">
        <f t="shared" si="62"/>
        <v>0</v>
      </c>
    </row>
    <row r="365" spans="1:8" ht="96" x14ac:dyDescent="0.25">
      <c r="A365" s="94" t="s">
        <v>736</v>
      </c>
      <c r="B365" s="95" t="s">
        <v>648</v>
      </c>
      <c r="C365" s="95" t="s">
        <v>370</v>
      </c>
      <c r="D365" s="94" t="s">
        <v>737</v>
      </c>
      <c r="E365" s="96"/>
      <c r="F365" s="97">
        <f t="shared" si="62"/>
        <v>361961</v>
      </c>
      <c r="G365" s="97">
        <f t="shared" si="62"/>
        <v>0</v>
      </c>
      <c r="H365" s="97">
        <f t="shared" si="62"/>
        <v>0</v>
      </c>
    </row>
    <row r="366" spans="1:8" ht="36" x14ac:dyDescent="0.25">
      <c r="A366" s="94" t="s">
        <v>379</v>
      </c>
      <c r="B366" s="95" t="s">
        <v>648</v>
      </c>
      <c r="C366" s="95" t="s">
        <v>370</v>
      </c>
      <c r="D366" s="94" t="s">
        <v>737</v>
      </c>
      <c r="E366" s="96">
        <v>200</v>
      </c>
      <c r="F366" s="97">
        <v>361961</v>
      </c>
      <c r="G366" s="97">
        <v>0</v>
      </c>
      <c r="H366" s="97">
        <v>0</v>
      </c>
    </row>
    <row r="367" spans="1:8" ht="24" x14ac:dyDescent="0.25">
      <c r="A367" s="98" t="s">
        <v>738</v>
      </c>
      <c r="B367" s="95" t="s">
        <v>648</v>
      </c>
      <c r="C367" s="95" t="s">
        <v>370</v>
      </c>
      <c r="D367" s="94" t="s">
        <v>739</v>
      </c>
      <c r="E367" s="96"/>
      <c r="F367" s="97">
        <f>F370+F368</f>
        <v>3577734</v>
      </c>
      <c r="G367" s="97">
        <f>G370+G368</f>
        <v>2776607</v>
      </c>
      <c r="H367" s="97">
        <f>H370+H368</f>
        <v>2405557</v>
      </c>
    </row>
    <row r="368" spans="1:8" ht="84" x14ac:dyDescent="0.25">
      <c r="A368" s="98" t="s">
        <v>661</v>
      </c>
      <c r="B368" s="95" t="s">
        <v>648</v>
      </c>
      <c r="C368" s="95" t="s">
        <v>370</v>
      </c>
      <c r="D368" s="94" t="s">
        <v>740</v>
      </c>
      <c r="E368" s="96"/>
      <c r="F368" s="97">
        <f>F369</f>
        <v>522234</v>
      </c>
      <c r="G368" s="97">
        <f>G369</f>
        <v>281207</v>
      </c>
      <c r="H368" s="97">
        <f>H369</f>
        <v>281207</v>
      </c>
    </row>
    <row r="369" spans="1:10" ht="36" x14ac:dyDescent="0.25">
      <c r="A369" s="98" t="s">
        <v>741</v>
      </c>
      <c r="B369" s="95" t="s">
        <v>648</v>
      </c>
      <c r="C369" s="95" t="s">
        <v>370</v>
      </c>
      <c r="D369" s="94" t="s">
        <v>740</v>
      </c>
      <c r="E369" s="96">
        <v>600</v>
      </c>
      <c r="F369" s="97">
        <v>522234</v>
      </c>
      <c r="G369" s="97">
        <v>281207</v>
      </c>
      <c r="H369" s="97">
        <v>281207</v>
      </c>
    </row>
    <row r="370" spans="1:10" ht="36" x14ac:dyDescent="0.25">
      <c r="A370" s="94" t="s">
        <v>524</v>
      </c>
      <c r="B370" s="95" t="s">
        <v>648</v>
      </c>
      <c r="C370" s="95" t="s">
        <v>370</v>
      </c>
      <c r="D370" s="94" t="s">
        <v>742</v>
      </c>
      <c r="E370" s="96"/>
      <c r="F370" s="97">
        <f>F371</f>
        <v>3055500</v>
      </c>
      <c r="G370" s="97">
        <f>G371</f>
        <v>2495400</v>
      </c>
      <c r="H370" s="97">
        <f>H371</f>
        <v>2124350</v>
      </c>
    </row>
    <row r="371" spans="1:10" ht="36" x14ac:dyDescent="0.25">
      <c r="A371" s="94" t="s">
        <v>741</v>
      </c>
      <c r="B371" s="95" t="s">
        <v>648</v>
      </c>
      <c r="C371" s="95" t="s">
        <v>370</v>
      </c>
      <c r="D371" s="94" t="s">
        <v>742</v>
      </c>
      <c r="E371" s="96">
        <v>600</v>
      </c>
      <c r="F371" s="107">
        <v>3055500</v>
      </c>
      <c r="G371" s="100">
        <v>2495400</v>
      </c>
      <c r="H371" s="100">
        <v>2124350</v>
      </c>
    </row>
    <row r="372" spans="1:10" ht="48" x14ac:dyDescent="0.25">
      <c r="A372" s="94" t="s">
        <v>743</v>
      </c>
      <c r="B372" s="95" t="s">
        <v>648</v>
      </c>
      <c r="C372" s="95" t="s">
        <v>370</v>
      </c>
      <c r="D372" s="94" t="s">
        <v>744</v>
      </c>
      <c r="E372" s="96"/>
      <c r="F372" s="100">
        <f t="shared" ref="F372:H372" si="63">F373</f>
        <v>6600750</v>
      </c>
      <c r="G372" s="100">
        <f t="shared" si="63"/>
        <v>7356600</v>
      </c>
      <c r="H372" s="100">
        <f t="shared" si="63"/>
        <v>8095650</v>
      </c>
    </row>
    <row r="373" spans="1:10" ht="48" x14ac:dyDescent="0.25">
      <c r="A373" s="94" t="s">
        <v>745</v>
      </c>
      <c r="B373" s="95" t="s">
        <v>648</v>
      </c>
      <c r="C373" s="95" t="s">
        <v>370</v>
      </c>
      <c r="D373" s="94" t="s">
        <v>746</v>
      </c>
      <c r="E373" s="96"/>
      <c r="F373" s="100">
        <f>F374+F375</f>
        <v>6600750</v>
      </c>
      <c r="G373" s="100">
        <f t="shared" ref="G373:H373" si="64">G374+G375</f>
        <v>7356600</v>
      </c>
      <c r="H373" s="100">
        <f t="shared" si="64"/>
        <v>8095650</v>
      </c>
    </row>
    <row r="374" spans="1:10" ht="36" x14ac:dyDescent="0.25">
      <c r="A374" s="94" t="s">
        <v>741</v>
      </c>
      <c r="B374" s="95" t="s">
        <v>648</v>
      </c>
      <c r="C374" s="95" t="s">
        <v>370</v>
      </c>
      <c r="D374" s="94" t="s">
        <v>746</v>
      </c>
      <c r="E374" s="96">
        <v>600</v>
      </c>
      <c r="F374" s="100">
        <v>6549750</v>
      </c>
      <c r="G374" s="100">
        <v>7299600</v>
      </c>
      <c r="H374" s="100">
        <v>8032650</v>
      </c>
      <c r="J374" s="2"/>
    </row>
    <row r="375" spans="1:10" x14ac:dyDescent="0.25">
      <c r="A375" s="98" t="s">
        <v>431</v>
      </c>
      <c r="B375" s="95" t="s">
        <v>648</v>
      </c>
      <c r="C375" s="95" t="s">
        <v>370</v>
      </c>
      <c r="D375" s="94" t="s">
        <v>746</v>
      </c>
      <c r="E375" s="96">
        <v>800</v>
      </c>
      <c r="F375" s="100">
        <v>51000</v>
      </c>
      <c r="G375" s="100">
        <v>57000</v>
      </c>
      <c r="H375" s="100">
        <v>63000</v>
      </c>
    </row>
    <row r="376" spans="1:10" x14ac:dyDescent="0.25">
      <c r="A376" s="88" t="s">
        <v>747</v>
      </c>
      <c r="B376" s="93" t="s">
        <v>648</v>
      </c>
      <c r="C376" s="93" t="s">
        <v>648</v>
      </c>
      <c r="D376" s="90"/>
      <c r="E376" s="91"/>
      <c r="F376" s="92">
        <f t="shared" ref="F376:H379" si="65">F377</f>
        <v>200000</v>
      </c>
      <c r="G376" s="92">
        <f t="shared" si="65"/>
        <v>50000</v>
      </c>
      <c r="H376" s="92">
        <f t="shared" si="65"/>
        <v>50000</v>
      </c>
    </row>
    <row r="377" spans="1:10" ht="72" x14ac:dyDescent="0.25">
      <c r="A377" s="98" t="s">
        <v>748</v>
      </c>
      <c r="B377" s="95" t="s">
        <v>648</v>
      </c>
      <c r="C377" s="95" t="s">
        <v>648</v>
      </c>
      <c r="D377" s="101" t="s">
        <v>749</v>
      </c>
      <c r="E377" s="96"/>
      <c r="F377" s="97">
        <f t="shared" si="65"/>
        <v>200000</v>
      </c>
      <c r="G377" s="97">
        <f t="shared" si="65"/>
        <v>50000</v>
      </c>
      <c r="H377" s="97">
        <f t="shared" si="65"/>
        <v>50000</v>
      </c>
    </row>
    <row r="378" spans="1:10" ht="108" x14ac:dyDescent="0.25">
      <c r="A378" s="98" t="s">
        <v>750</v>
      </c>
      <c r="B378" s="95" t="s">
        <v>648</v>
      </c>
      <c r="C378" s="95" t="s">
        <v>648</v>
      </c>
      <c r="D378" s="94" t="s">
        <v>751</v>
      </c>
      <c r="E378" s="96"/>
      <c r="F378" s="97">
        <f t="shared" si="65"/>
        <v>200000</v>
      </c>
      <c r="G378" s="97">
        <f t="shared" si="65"/>
        <v>50000</v>
      </c>
      <c r="H378" s="97">
        <f t="shared" si="65"/>
        <v>50000</v>
      </c>
    </row>
    <row r="379" spans="1:10" ht="84" x14ac:dyDescent="0.25">
      <c r="A379" s="98" t="s">
        <v>752</v>
      </c>
      <c r="B379" s="95" t="s">
        <v>648</v>
      </c>
      <c r="C379" s="95" t="s">
        <v>648</v>
      </c>
      <c r="D379" s="94" t="s">
        <v>753</v>
      </c>
      <c r="E379" s="96"/>
      <c r="F379" s="97">
        <f t="shared" si="65"/>
        <v>200000</v>
      </c>
      <c r="G379" s="97">
        <f t="shared" si="65"/>
        <v>50000</v>
      </c>
      <c r="H379" s="97">
        <f t="shared" si="65"/>
        <v>50000</v>
      </c>
    </row>
    <row r="380" spans="1:10" ht="24" x14ac:dyDescent="0.25">
      <c r="A380" s="94" t="s">
        <v>754</v>
      </c>
      <c r="B380" s="95" t="s">
        <v>648</v>
      </c>
      <c r="C380" s="95" t="s">
        <v>648</v>
      </c>
      <c r="D380" s="94" t="s">
        <v>755</v>
      </c>
      <c r="E380" s="96"/>
      <c r="F380" s="97">
        <f>F381+F382</f>
        <v>200000</v>
      </c>
      <c r="G380" s="97">
        <f>G381+G382</f>
        <v>50000</v>
      </c>
      <c r="H380" s="97">
        <f>H381+H382</f>
        <v>50000</v>
      </c>
    </row>
    <row r="381" spans="1:10" ht="39" customHeight="1" x14ac:dyDescent="0.25">
      <c r="A381" s="94" t="s">
        <v>379</v>
      </c>
      <c r="B381" s="95" t="s">
        <v>648</v>
      </c>
      <c r="C381" s="95" t="s">
        <v>648</v>
      </c>
      <c r="D381" s="94" t="s">
        <v>756</v>
      </c>
      <c r="E381" s="96">
        <v>200</v>
      </c>
      <c r="F381" s="100">
        <v>200000</v>
      </c>
      <c r="G381" s="100">
        <v>50000</v>
      </c>
      <c r="H381" s="100">
        <v>50000</v>
      </c>
    </row>
    <row r="382" spans="1:10" ht="0.75" hidden="1" customHeight="1" x14ac:dyDescent="0.25">
      <c r="A382" s="98" t="s">
        <v>431</v>
      </c>
      <c r="B382" s="95" t="s">
        <v>648</v>
      </c>
      <c r="C382" s="95" t="s">
        <v>648</v>
      </c>
      <c r="D382" s="94" t="s">
        <v>756</v>
      </c>
      <c r="E382" s="96">
        <v>800</v>
      </c>
      <c r="F382" s="103">
        <v>0</v>
      </c>
      <c r="G382" s="100">
        <v>0</v>
      </c>
      <c r="H382" s="100">
        <v>0</v>
      </c>
    </row>
    <row r="383" spans="1:10" x14ac:dyDescent="0.25">
      <c r="A383" s="88" t="s">
        <v>757</v>
      </c>
      <c r="B383" s="93" t="s">
        <v>648</v>
      </c>
      <c r="C383" s="93" t="s">
        <v>592</v>
      </c>
      <c r="D383" s="90"/>
      <c r="E383" s="91"/>
      <c r="F383" s="92">
        <f>F384+F391</f>
        <v>12109720</v>
      </c>
      <c r="G383" s="92">
        <f>G384+G391</f>
        <v>9182909</v>
      </c>
      <c r="H383" s="92">
        <f>H384+H391</f>
        <v>9182909</v>
      </c>
    </row>
    <row r="384" spans="1:10" ht="36" x14ac:dyDescent="0.25">
      <c r="A384" s="98" t="s">
        <v>473</v>
      </c>
      <c r="B384" s="95" t="s">
        <v>648</v>
      </c>
      <c r="C384" s="95" t="s">
        <v>592</v>
      </c>
      <c r="D384" s="101" t="s">
        <v>475</v>
      </c>
      <c r="E384" s="96"/>
      <c r="F384" s="97">
        <f t="shared" ref="F384:H385" si="66">F385</f>
        <v>3763000</v>
      </c>
      <c r="G384" s="97">
        <f t="shared" si="66"/>
        <v>3371000</v>
      </c>
      <c r="H384" s="97">
        <f t="shared" si="66"/>
        <v>3371000</v>
      </c>
    </row>
    <row r="385" spans="1:8" ht="72" x14ac:dyDescent="0.25">
      <c r="A385" s="98" t="s">
        <v>758</v>
      </c>
      <c r="B385" s="95" t="s">
        <v>648</v>
      </c>
      <c r="C385" s="95" t="s">
        <v>592</v>
      </c>
      <c r="D385" s="94" t="s">
        <v>477</v>
      </c>
      <c r="E385" s="96"/>
      <c r="F385" s="97">
        <f t="shared" si="66"/>
        <v>3763000</v>
      </c>
      <c r="G385" s="97">
        <f t="shared" si="66"/>
        <v>3371000</v>
      </c>
      <c r="H385" s="97">
        <f t="shared" si="66"/>
        <v>3371000</v>
      </c>
    </row>
    <row r="386" spans="1:8" ht="48" x14ac:dyDescent="0.25">
      <c r="A386" s="261" t="s">
        <v>759</v>
      </c>
      <c r="B386" s="95" t="s">
        <v>648</v>
      </c>
      <c r="C386" s="95" t="s">
        <v>592</v>
      </c>
      <c r="D386" s="94" t="s">
        <v>479</v>
      </c>
      <c r="E386" s="96"/>
      <c r="F386" s="97">
        <f>+F387</f>
        <v>3763000</v>
      </c>
      <c r="G386" s="97">
        <f>+G387</f>
        <v>3371000</v>
      </c>
      <c r="H386" s="97">
        <f>+H387</f>
        <v>3371000</v>
      </c>
    </row>
    <row r="387" spans="1:8" ht="36" x14ac:dyDescent="0.25">
      <c r="A387" s="98" t="s">
        <v>524</v>
      </c>
      <c r="B387" s="95" t="s">
        <v>648</v>
      </c>
      <c r="C387" s="95" t="s">
        <v>592</v>
      </c>
      <c r="D387" s="94" t="s">
        <v>760</v>
      </c>
      <c r="E387" s="96"/>
      <c r="F387" s="97">
        <f>F388+F389+F390</f>
        <v>3763000</v>
      </c>
      <c r="G387" s="97">
        <f>G388+G389+G390</f>
        <v>3371000</v>
      </c>
      <c r="H387" s="97">
        <f>H388+H389+H390</f>
        <v>3371000</v>
      </c>
    </row>
    <row r="388" spans="1:8" ht="72" x14ac:dyDescent="0.25">
      <c r="A388" s="94" t="s">
        <v>368</v>
      </c>
      <c r="B388" s="95" t="s">
        <v>648</v>
      </c>
      <c r="C388" s="95" t="s">
        <v>592</v>
      </c>
      <c r="D388" s="94" t="s">
        <v>760</v>
      </c>
      <c r="E388" s="96">
        <v>100</v>
      </c>
      <c r="F388" s="97">
        <v>2864000</v>
      </c>
      <c r="G388" s="100">
        <v>2864000</v>
      </c>
      <c r="H388" s="100">
        <v>2864000</v>
      </c>
    </row>
    <row r="389" spans="1:8" ht="36" x14ac:dyDescent="0.25">
      <c r="A389" s="94" t="s">
        <v>379</v>
      </c>
      <c r="B389" s="95" t="s">
        <v>648</v>
      </c>
      <c r="C389" s="95" t="s">
        <v>592</v>
      </c>
      <c r="D389" s="94" t="s">
        <v>760</v>
      </c>
      <c r="E389" s="96">
        <v>200</v>
      </c>
      <c r="F389" s="97">
        <v>892000</v>
      </c>
      <c r="G389" s="100">
        <v>500000</v>
      </c>
      <c r="H389" s="100">
        <v>500000</v>
      </c>
    </row>
    <row r="390" spans="1:8" x14ac:dyDescent="0.25">
      <c r="A390" s="98" t="s">
        <v>431</v>
      </c>
      <c r="B390" s="95" t="s">
        <v>648</v>
      </c>
      <c r="C390" s="95" t="s">
        <v>592</v>
      </c>
      <c r="D390" s="94" t="s">
        <v>760</v>
      </c>
      <c r="E390" s="96">
        <v>800</v>
      </c>
      <c r="F390" s="103">
        <v>7000</v>
      </c>
      <c r="G390" s="100">
        <v>7000</v>
      </c>
      <c r="H390" s="100">
        <v>7000</v>
      </c>
    </row>
    <row r="391" spans="1:8" ht="72" x14ac:dyDescent="0.25">
      <c r="A391" s="98" t="s">
        <v>748</v>
      </c>
      <c r="B391" s="95" t="s">
        <v>648</v>
      </c>
      <c r="C391" s="95" t="s">
        <v>592</v>
      </c>
      <c r="D391" s="94" t="s">
        <v>749</v>
      </c>
      <c r="E391" s="96"/>
      <c r="F391" s="103">
        <f t="shared" ref="F391:H392" si="67">F392</f>
        <v>8346720</v>
      </c>
      <c r="G391" s="103">
        <f t="shared" si="67"/>
        <v>5811909</v>
      </c>
      <c r="H391" s="103">
        <f t="shared" si="67"/>
        <v>5811909</v>
      </c>
    </row>
    <row r="392" spans="1:8" ht="120" x14ac:dyDescent="0.25">
      <c r="A392" s="98" t="s">
        <v>761</v>
      </c>
      <c r="B392" s="95" t="s">
        <v>648</v>
      </c>
      <c r="C392" s="95" t="s">
        <v>592</v>
      </c>
      <c r="D392" s="94" t="s">
        <v>762</v>
      </c>
      <c r="E392" s="96"/>
      <c r="F392" s="103">
        <f t="shared" si="67"/>
        <v>8346720</v>
      </c>
      <c r="G392" s="103">
        <f t="shared" si="67"/>
        <v>5811909</v>
      </c>
      <c r="H392" s="103">
        <f t="shared" si="67"/>
        <v>5811909</v>
      </c>
    </row>
    <row r="393" spans="1:8" ht="36" x14ac:dyDescent="0.25">
      <c r="A393" s="98" t="s">
        <v>763</v>
      </c>
      <c r="B393" s="95" t="s">
        <v>648</v>
      </c>
      <c r="C393" s="95" t="s">
        <v>592</v>
      </c>
      <c r="D393" s="94" t="s">
        <v>764</v>
      </c>
      <c r="E393" s="96"/>
      <c r="F393" s="103">
        <f>F394+F398+F401</f>
        <v>8346720</v>
      </c>
      <c r="G393" s="103">
        <f>G394+G398+G401</f>
        <v>5811909</v>
      </c>
      <c r="H393" s="103">
        <f>H394+H398+H401</f>
        <v>5811909</v>
      </c>
    </row>
    <row r="394" spans="1:8" ht="36" x14ac:dyDescent="0.25">
      <c r="A394" s="98" t="s">
        <v>765</v>
      </c>
      <c r="B394" s="95" t="s">
        <v>648</v>
      </c>
      <c r="C394" s="95" t="s">
        <v>592</v>
      </c>
      <c r="D394" s="94" t="s">
        <v>766</v>
      </c>
      <c r="E394" s="96"/>
      <c r="F394" s="103">
        <f>F395+F396+F397</f>
        <v>6100000</v>
      </c>
      <c r="G394" s="103">
        <f>G395+G396+G397</f>
        <v>4037000</v>
      </c>
      <c r="H394" s="103">
        <f>H395+H396+H397</f>
        <v>4037000</v>
      </c>
    </row>
    <row r="395" spans="1:8" ht="72" x14ac:dyDescent="0.25">
      <c r="A395" s="98" t="s">
        <v>368</v>
      </c>
      <c r="B395" s="95" t="s">
        <v>648</v>
      </c>
      <c r="C395" s="95" t="s">
        <v>592</v>
      </c>
      <c r="D395" s="94" t="s">
        <v>766</v>
      </c>
      <c r="E395" s="96">
        <v>100</v>
      </c>
      <c r="F395" s="103">
        <v>2827000</v>
      </c>
      <c r="G395" s="100">
        <v>2827000</v>
      </c>
      <c r="H395" s="100">
        <v>2827000</v>
      </c>
    </row>
    <row r="396" spans="1:8" ht="36" x14ac:dyDescent="0.25">
      <c r="A396" s="98" t="s">
        <v>379</v>
      </c>
      <c r="B396" s="95" t="s">
        <v>648</v>
      </c>
      <c r="C396" s="95" t="s">
        <v>592</v>
      </c>
      <c r="D396" s="94" t="s">
        <v>766</v>
      </c>
      <c r="E396" s="96">
        <v>200</v>
      </c>
      <c r="F396" s="107">
        <v>3063000</v>
      </c>
      <c r="G396" s="100">
        <v>1000000</v>
      </c>
      <c r="H396" s="100">
        <v>1000000</v>
      </c>
    </row>
    <row r="397" spans="1:8" x14ac:dyDescent="0.25">
      <c r="A397" s="98" t="s">
        <v>431</v>
      </c>
      <c r="B397" s="95" t="s">
        <v>648</v>
      </c>
      <c r="C397" s="95" t="s">
        <v>592</v>
      </c>
      <c r="D397" s="94" t="s">
        <v>766</v>
      </c>
      <c r="E397" s="96">
        <v>800</v>
      </c>
      <c r="F397" s="103">
        <v>210000</v>
      </c>
      <c r="G397" s="100">
        <v>210000</v>
      </c>
      <c r="H397" s="100">
        <v>210000</v>
      </c>
    </row>
    <row r="398" spans="1:8" ht="24" x14ac:dyDescent="0.25">
      <c r="A398" s="98" t="s">
        <v>767</v>
      </c>
      <c r="B398" s="95" t="s">
        <v>648</v>
      </c>
      <c r="C398" s="95" t="s">
        <v>592</v>
      </c>
      <c r="D398" s="94" t="s">
        <v>768</v>
      </c>
      <c r="E398" s="96"/>
      <c r="F398" s="103">
        <f>F399+F400</f>
        <v>763885</v>
      </c>
      <c r="G398" s="103">
        <f>G399+G400</f>
        <v>0</v>
      </c>
      <c r="H398" s="103">
        <f>H399+H400</f>
        <v>0</v>
      </c>
    </row>
    <row r="399" spans="1:8" ht="36" x14ac:dyDescent="0.25">
      <c r="A399" s="98" t="s">
        <v>379</v>
      </c>
      <c r="B399" s="95" t="s">
        <v>648</v>
      </c>
      <c r="C399" s="95" t="s">
        <v>592</v>
      </c>
      <c r="D399" s="94" t="s">
        <v>768</v>
      </c>
      <c r="E399" s="96">
        <v>200</v>
      </c>
      <c r="F399" s="103">
        <v>324605</v>
      </c>
      <c r="G399" s="100">
        <v>0</v>
      </c>
      <c r="H399" s="100">
        <v>0</v>
      </c>
    </row>
    <row r="400" spans="1:8" ht="24" x14ac:dyDescent="0.25">
      <c r="A400" s="98" t="s">
        <v>518</v>
      </c>
      <c r="B400" s="95" t="s">
        <v>648</v>
      </c>
      <c r="C400" s="95" t="s">
        <v>592</v>
      </c>
      <c r="D400" s="94" t="s">
        <v>768</v>
      </c>
      <c r="E400" s="96">
        <v>300</v>
      </c>
      <c r="F400" s="103">
        <v>439280</v>
      </c>
      <c r="G400" s="100">
        <v>0</v>
      </c>
      <c r="H400" s="100">
        <v>0</v>
      </c>
    </row>
    <row r="401" spans="1:8" ht="24" x14ac:dyDescent="0.25">
      <c r="A401" s="98" t="s">
        <v>767</v>
      </c>
      <c r="B401" s="95" t="s">
        <v>648</v>
      </c>
      <c r="C401" s="95" t="s">
        <v>592</v>
      </c>
      <c r="D401" s="94" t="s">
        <v>769</v>
      </c>
      <c r="E401" s="96"/>
      <c r="F401" s="103">
        <f>F402+F403</f>
        <v>1482835</v>
      </c>
      <c r="G401" s="103">
        <f>G402+G403</f>
        <v>1774909</v>
      </c>
      <c r="H401" s="103">
        <f>H402+H403</f>
        <v>1774909</v>
      </c>
    </row>
    <row r="402" spans="1:8" ht="36" x14ac:dyDescent="0.25">
      <c r="A402" s="98" t="s">
        <v>379</v>
      </c>
      <c r="B402" s="95" t="s">
        <v>648</v>
      </c>
      <c r="C402" s="95" t="s">
        <v>592</v>
      </c>
      <c r="D402" s="94" t="s">
        <v>769</v>
      </c>
      <c r="E402" s="96">
        <v>200</v>
      </c>
      <c r="F402" s="103">
        <v>630115</v>
      </c>
      <c r="G402" s="100">
        <v>482909</v>
      </c>
      <c r="H402" s="100">
        <v>482909</v>
      </c>
    </row>
    <row r="403" spans="1:8" ht="24" x14ac:dyDescent="0.25">
      <c r="A403" s="98" t="s">
        <v>518</v>
      </c>
      <c r="B403" s="95" t="s">
        <v>648</v>
      </c>
      <c r="C403" s="95" t="s">
        <v>592</v>
      </c>
      <c r="D403" s="94" t="s">
        <v>769</v>
      </c>
      <c r="E403" s="96">
        <v>300</v>
      </c>
      <c r="F403" s="103">
        <v>852720</v>
      </c>
      <c r="G403" s="100">
        <v>1292000</v>
      </c>
      <c r="H403" s="100">
        <v>1292000</v>
      </c>
    </row>
    <row r="404" spans="1:8" x14ac:dyDescent="0.25">
      <c r="A404" s="88" t="s">
        <v>770</v>
      </c>
      <c r="B404" s="93" t="s">
        <v>584</v>
      </c>
      <c r="C404" s="93" t="s">
        <v>547</v>
      </c>
      <c r="D404" s="90"/>
      <c r="E404" s="91"/>
      <c r="F404" s="92">
        <f t="shared" ref="F404:H405" si="68">F405</f>
        <v>49931538</v>
      </c>
      <c r="G404" s="92">
        <f t="shared" si="68"/>
        <v>33273081</v>
      </c>
      <c r="H404" s="92">
        <f t="shared" si="68"/>
        <v>34295081</v>
      </c>
    </row>
    <row r="405" spans="1:8" x14ac:dyDescent="0.25">
      <c r="A405" s="88" t="s">
        <v>771</v>
      </c>
      <c r="B405" s="93" t="s">
        <v>584</v>
      </c>
      <c r="C405" s="93" t="s">
        <v>359</v>
      </c>
      <c r="D405" s="90"/>
      <c r="E405" s="91"/>
      <c r="F405" s="92">
        <f t="shared" si="68"/>
        <v>49931538</v>
      </c>
      <c r="G405" s="92">
        <f t="shared" si="68"/>
        <v>33273081</v>
      </c>
      <c r="H405" s="92">
        <f t="shared" si="68"/>
        <v>34295081</v>
      </c>
    </row>
    <row r="406" spans="1:8" ht="60" x14ac:dyDescent="0.25">
      <c r="A406" s="98" t="s">
        <v>772</v>
      </c>
      <c r="B406" s="95" t="s">
        <v>584</v>
      </c>
      <c r="C406" s="95" t="s">
        <v>359</v>
      </c>
      <c r="D406" s="101" t="s">
        <v>773</v>
      </c>
      <c r="E406" s="96"/>
      <c r="F406" s="97">
        <f>F407+F420+F427</f>
        <v>49931538</v>
      </c>
      <c r="G406" s="97">
        <f>G407+G420+G427</f>
        <v>33273081</v>
      </c>
      <c r="H406" s="97">
        <f>H407+H420+H427</f>
        <v>34295081</v>
      </c>
    </row>
    <row r="407" spans="1:8" ht="72" x14ac:dyDescent="0.25">
      <c r="A407" s="98" t="s">
        <v>774</v>
      </c>
      <c r="B407" s="95" t="s">
        <v>584</v>
      </c>
      <c r="C407" s="95" t="s">
        <v>359</v>
      </c>
      <c r="D407" s="101" t="s">
        <v>775</v>
      </c>
      <c r="E407" s="96"/>
      <c r="F407" s="97">
        <f>F408</f>
        <v>35745457</v>
      </c>
      <c r="G407" s="97">
        <f>G408</f>
        <v>19174000</v>
      </c>
      <c r="H407" s="97">
        <f>H408</f>
        <v>19684000</v>
      </c>
    </row>
    <row r="408" spans="1:8" ht="36" x14ac:dyDescent="0.25">
      <c r="A408" s="98" t="s">
        <v>776</v>
      </c>
      <c r="B408" s="95" t="s">
        <v>584</v>
      </c>
      <c r="C408" s="95" t="s">
        <v>359</v>
      </c>
      <c r="D408" s="101" t="s">
        <v>777</v>
      </c>
      <c r="E408" s="96"/>
      <c r="F408" s="97">
        <f>F411+F418+F409+F413</f>
        <v>35745457</v>
      </c>
      <c r="G408" s="97">
        <f>G411+G418+G409+G413</f>
        <v>19174000</v>
      </c>
      <c r="H408" s="97">
        <f>H411+H418+H409+H413</f>
        <v>19684000</v>
      </c>
    </row>
    <row r="409" spans="1:8" ht="48" x14ac:dyDescent="0.25">
      <c r="A409" s="98" t="s">
        <v>778</v>
      </c>
      <c r="B409" s="95" t="s">
        <v>584</v>
      </c>
      <c r="C409" s="95" t="s">
        <v>359</v>
      </c>
      <c r="D409" s="101" t="s">
        <v>779</v>
      </c>
      <c r="E409" s="96"/>
      <c r="F409" s="97">
        <f>F410</f>
        <v>5345457</v>
      </c>
      <c r="G409" s="97">
        <f>G410</f>
        <v>0</v>
      </c>
      <c r="H409" s="97">
        <f>H410</f>
        <v>0</v>
      </c>
    </row>
    <row r="410" spans="1:8" ht="72" x14ac:dyDescent="0.25">
      <c r="A410" s="98" t="s">
        <v>368</v>
      </c>
      <c r="B410" s="95" t="s">
        <v>584</v>
      </c>
      <c r="C410" s="95" t="s">
        <v>359</v>
      </c>
      <c r="D410" s="101" t="s">
        <v>779</v>
      </c>
      <c r="E410" s="96">
        <v>100</v>
      </c>
      <c r="F410" s="97">
        <v>5345457</v>
      </c>
      <c r="G410" s="97">
        <v>0</v>
      </c>
      <c r="H410" s="97">
        <v>0</v>
      </c>
    </row>
    <row r="411" spans="1:8" ht="48" x14ac:dyDescent="0.25">
      <c r="A411" s="98" t="s">
        <v>780</v>
      </c>
      <c r="B411" s="95" t="s">
        <v>584</v>
      </c>
      <c r="C411" s="95" t="s">
        <v>359</v>
      </c>
      <c r="D411" s="101" t="s">
        <v>781</v>
      </c>
      <c r="E411" s="96"/>
      <c r="F411" s="97">
        <f>F412</f>
        <v>14453400</v>
      </c>
      <c r="G411" s="97">
        <f>G412</f>
        <v>17013000</v>
      </c>
      <c r="H411" s="97">
        <f>H412</f>
        <v>17523000</v>
      </c>
    </row>
    <row r="412" spans="1:8" ht="72" x14ac:dyDescent="0.25">
      <c r="A412" s="94" t="s">
        <v>368</v>
      </c>
      <c r="B412" s="95" t="s">
        <v>584</v>
      </c>
      <c r="C412" s="95" t="s">
        <v>359</v>
      </c>
      <c r="D412" s="101" t="s">
        <v>781</v>
      </c>
      <c r="E412" s="96">
        <v>100</v>
      </c>
      <c r="F412" s="103">
        <v>14453400</v>
      </c>
      <c r="G412" s="100">
        <v>17013000</v>
      </c>
      <c r="H412" s="100">
        <v>17523000</v>
      </c>
    </row>
    <row r="413" spans="1:8" ht="36" x14ac:dyDescent="0.25">
      <c r="A413" s="94" t="s">
        <v>524</v>
      </c>
      <c r="B413" s="95" t="s">
        <v>584</v>
      </c>
      <c r="C413" s="95" t="s">
        <v>359</v>
      </c>
      <c r="D413" s="101" t="s">
        <v>782</v>
      </c>
      <c r="E413" s="96"/>
      <c r="F413" s="103">
        <f>F415+F417+F414+F416</f>
        <v>15946600</v>
      </c>
      <c r="G413" s="103">
        <f t="shared" ref="G413:H413" si="69">G415+G417+G414+G416</f>
        <v>2161000</v>
      </c>
      <c r="H413" s="103">
        <f t="shared" si="69"/>
        <v>2161000</v>
      </c>
    </row>
    <row r="414" spans="1:8" ht="72" x14ac:dyDescent="0.25">
      <c r="A414" s="94" t="s">
        <v>368</v>
      </c>
      <c r="B414" s="95" t="s">
        <v>584</v>
      </c>
      <c r="C414" s="95" t="s">
        <v>359</v>
      </c>
      <c r="D414" s="101" t="s">
        <v>782</v>
      </c>
      <c r="E414" s="96">
        <v>100</v>
      </c>
      <c r="F414" s="103">
        <v>1013600</v>
      </c>
      <c r="G414" s="103"/>
      <c r="H414" s="103"/>
    </row>
    <row r="415" spans="1:8" ht="36" x14ac:dyDescent="0.25">
      <c r="A415" s="94" t="s">
        <v>379</v>
      </c>
      <c r="B415" s="95" t="s">
        <v>584</v>
      </c>
      <c r="C415" s="95" t="s">
        <v>359</v>
      </c>
      <c r="D415" s="101" t="s">
        <v>782</v>
      </c>
      <c r="E415" s="96">
        <v>200</v>
      </c>
      <c r="F415" s="107">
        <v>14172000</v>
      </c>
      <c r="G415" s="100">
        <v>2100000</v>
      </c>
      <c r="H415" s="100">
        <v>2100000</v>
      </c>
    </row>
    <row r="416" spans="1:8" ht="36" x14ac:dyDescent="0.25">
      <c r="A416" s="94" t="s">
        <v>573</v>
      </c>
      <c r="B416" s="101" t="s">
        <v>584</v>
      </c>
      <c r="C416" s="101" t="s">
        <v>359</v>
      </c>
      <c r="D416" s="101" t="s">
        <v>782</v>
      </c>
      <c r="E416" s="96">
        <v>400</v>
      </c>
      <c r="F416" s="107">
        <v>700000</v>
      </c>
      <c r="G416" s="168"/>
      <c r="H416" s="168"/>
    </row>
    <row r="417" spans="1:8" x14ac:dyDescent="0.25">
      <c r="A417" s="98" t="s">
        <v>431</v>
      </c>
      <c r="B417" s="95" t="s">
        <v>584</v>
      </c>
      <c r="C417" s="95" t="s">
        <v>359</v>
      </c>
      <c r="D417" s="101" t="s">
        <v>782</v>
      </c>
      <c r="E417" s="96">
        <v>800</v>
      </c>
      <c r="F417" s="103">
        <v>61000</v>
      </c>
      <c r="G417" s="100">
        <v>61000</v>
      </c>
      <c r="H417" s="100">
        <v>61000</v>
      </c>
    </row>
    <row r="418" spans="1:8" ht="48" x14ac:dyDescent="0.25">
      <c r="A418" s="98" t="s">
        <v>783</v>
      </c>
      <c r="B418" s="95" t="s">
        <v>584</v>
      </c>
      <c r="C418" s="95" t="s">
        <v>359</v>
      </c>
      <c r="D418" s="99" t="s">
        <v>784</v>
      </c>
      <c r="E418" s="96"/>
      <c r="F418" s="97">
        <f>F419</f>
        <v>0</v>
      </c>
      <c r="G418" s="97">
        <f>G419</f>
        <v>0</v>
      </c>
      <c r="H418" s="97">
        <f>H419</f>
        <v>0</v>
      </c>
    </row>
    <row r="419" spans="1:8" ht="36" x14ac:dyDescent="0.25">
      <c r="A419" s="94" t="s">
        <v>379</v>
      </c>
      <c r="B419" s="95" t="s">
        <v>584</v>
      </c>
      <c r="C419" s="95" t="s">
        <v>359</v>
      </c>
      <c r="D419" s="99" t="s">
        <v>784</v>
      </c>
      <c r="E419" s="96">
        <v>200</v>
      </c>
      <c r="F419" s="103"/>
      <c r="G419" s="100"/>
      <c r="H419" s="100"/>
    </row>
    <row r="420" spans="1:8" ht="72" x14ac:dyDescent="0.25">
      <c r="A420" s="98" t="s">
        <v>785</v>
      </c>
      <c r="B420" s="95" t="s">
        <v>584</v>
      </c>
      <c r="C420" s="95" t="s">
        <v>359</v>
      </c>
      <c r="D420" s="101" t="s">
        <v>786</v>
      </c>
      <c r="E420" s="96"/>
      <c r="F420" s="97">
        <f t="shared" ref="F420:H420" si="70">F421</f>
        <v>11684000</v>
      </c>
      <c r="G420" s="97">
        <f t="shared" si="70"/>
        <v>11597000</v>
      </c>
      <c r="H420" s="97">
        <f t="shared" si="70"/>
        <v>12109000</v>
      </c>
    </row>
    <row r="421" spans="1:8" ht="48" x14ac:dyDescent="0.25">
      <c r="A421" s="98" t="s">
        <v>787</v>
      </c>
      <c r="B421" s="95" t="s">
        <v>584</v>
      </c>
      <c r="C421" s="95" t="s">
        <v>359</v>
      </c>
      <c r="D421" s="101" t="s">
        <v>788</v>
      </c>
      <c r="E421" s="96"/>
      <c r="F421" s="97">
        <f>F422+F425</f>
        <v>11684000</v>
      </c>
      <c r="G421" s="97">
        <f t="shared" ref="G421:H421" si="71">G422+G425</f>
        <v>11597000</v>
      </c>
      <c r="H421" s="97">
        <f t="shared" si="71"/>
        <v>12109000</v>
      </c>
    </row>
    <row r="422" spans="1:8" ht="36" x14ac:dyDescent="0.25">
      <c r="A422" s="94" t="s">
        <v>524</v>
      </c>
      <c r="B422" s="95" t="s">
        <v>584</v>
      </c>
      <c r="C422" s="95" t="s">
        <v>359</v>
      </c>
      <c r="D422" s="94" t="s">
        <v>789</v>
      </c>
      <c r="E422" s="96"/>
      <c r="F422" s="97">
        <f>F423+F424</f>
        <v>2585000</v>
      </c>
      <c r="G422" s="97">
        <f t="shared" ref="G422:H422" si="72">G423+G424</f>
        <v>1589000</v>
      </c>
      <c r="H422" s="97">
        <f t="shared" si="72"/>
        <v>1589000</v>
      </c>
    </row>
    <row r="423" spans="1:8" ht="36" x14ac:dyDescent="0.25">
      <c r="A423" s="94" t="s">
        <v>379</v>
      </c>
      <c r="B423" s="95" t="s">
        <v>584</v>
      </c>
      <c r="C423" s="95" t="s">
        <v>359</v>
      </c>
      <c r="D423" s="94" t="s">
        <v>789</v>
      </c>
      <c r="E423" s="96">
        <v>200</v>
      </c>
      <c r="F423" s="97">
        <v>2526000</v>
      </c>
      <c r="G423" s="100">
        <v>1530000</v>
      </c>
      <c r="H423" s="100">
        <v>1530000</v>
      </c>
    </row>
    <row r="424" spans="1:8" x14ac:dyDescent="0.25">
      <c r="A424" s="98" t="s">
        <v>431</v>
      </c>
      <c r="B424" s="95" t="s">
        <v>584</v>
      </c>
      <c r="C424" s="95" t="s">
        <v>359</v>
      </c>
      <c r="D424" s="94" t="s">
        <v>789</v>
      </c>
      <c r="E424" s="96">
        <v>800</v>
      </c>
      <c r="F424" s="103">
        <v>59000</v>
      </c>
      <c r="G424" s="100">
        <v>59000</v>
      </c>
      <c r="H424" s="100">
        <v>59000</v>
      </c>
    </row>
    <row r="425" spans="1:8" ht="48" x14ac:dyDescent="0.25">
      <c r="A425" s="94" t="s">
        <v>778</v>
      </c>
      <c r="B425" s="95" t="s">
        <v>584</v>
      </c>
      <c r="C425" s="95" t="s">
        <v>359</v>
      </c>
      <c r="D425" s="94" t="s">
        <v>1087</v>
      </c>
      <c r="E425" s="96"/>
      <c r="F425" s="103">
        <f>F426</f>
        <v>9099000</v>
      </c>
      <c r="G425" s="103">
        <f t="shared" ref="G425:H425" si="73">G426</f>
        <v>10008000</v>
      </c>
      <c r="H425" s="103">
        <f t="shared" si="73"/>
        <v>10520000</v>
      </c>
    </row>
    <row r="426" spans="1:8" ht="72" x14ac:dyDescent="0.25">
      <c r="A426" s="94" t="s">
        <v>368</v>
      </c>
      <c r="B426" s="95" t="s">
        <v>584</v>
      </c>
      <c r="C426" s="95" t="s">
        <v>359</v>
      </c>
      <c r="D426" s="94" t="s">
        <v>1087</v>
      </c>
      <c r="E426" s="96">
        <v>100</v>
      </c>
      <c r="F426" s="103">
        <v>9099000</v>
      </c>
      <c r="G426" s="100">
        <v>10008000</v>
      </c>
      <c r="H426" s="100">
        <v>10520000</v>
      </c>
    </row>
    <row r="427" spans="1:8" ht="84" x14ac:dyDescent="0.25">
      <c r="A427" s="269" t="s">
        <v>790</v>
      </c>
      <c r="B427" s="268" t="s">
        <v>584</v>
      </c>
      <c r="C427" s="268" t="s">
        <v>359</v>
      </c>
      <c r="D427" s="267" t="s">
        <v>791</v>
      </c>
      <c r="E427" s="266"/>
      <c r="F427" s="265">
        <f t="shared" ref="F427:H428" si="74">F428</f>
        <v>2502081</v>
      </c>
      <c r="G427" s="265">
        <f t="shared" si="74"/>
        <v>2502081</v>
      </c>
      <c r="H427" s="265">
        <f t="shared" si="74"/>
        <v>2502081</v>
      </c>
    </row>
    <row r="428" spans="1:8" ht="48" x14ac:dyDescent="0.25">
      <c r="A428" s="261" t="s">
        <v>792</v>
      </c>
      <c r="B428" s="268" t="s">
        <v>584</v>
      </c>
      <c r="C428" s="268" t="s">
        <v>359</v>
      </c>
      <c r="D428" s="264" t="s">
        <v>793</v>
      </c>
      <c r="E428" s="266"/>
      <c r="F428" s="265">
        <f t="shared" si="74"/>
        <v>2502081</v>
      </c>
      <c r="G428" s="265">
        <f t="shared" si="74"/>
        <v>2502081</v>
      </c>
      <c r="H428" s="265">
        <f t="shared" si="74"/>
        <v>2502081</v>
      </c>
    </row>
    <row r="429" spans="1:8" ht="72" x14ac:dyDescent="0.25">
      <c r="A429" s="263" t="s">
        <v>794</v>
      </c>
      <c r="B429" s="268" t="s">
        <v>584</v>
      </c>
      <c r="C429" s="268" t="s">
        <v>359</v>
      </c>
      <c r="D429" s="264" t="s">
        <v>795</v>
      </c>
      <c r="E429" s="266"/>
      <c r="F429" s="265">
        <f>F430+F431</f>
        <v>2502081</v>
      </c>
      <c r="G429" s="265">
        <f>G430+G431</f>
        <v>2502081</v>
      </c>
      <c r="H429" s="265">
        <f>H430+H431</f>
        <v>2502081</v>
      </c>
    </row>
    <row r="430" spans="1:8" ht="72" x14ac:dyDescent="0.25">
      <c r="A430" s="264" t="s">
        <v>368</v>
      </c>
      <c r="B430" s="268" t="s">
        <v>584</v>
      </c>
      <c r="C430" s="268" t="s">
        <v>359</v>
      </c>
      <c r="D430" s="264" t="s">
        <v>795</v>
      </c>
      <c r="E430" s="266">
        <v>100</v>
      </c>
      <c r="F430" s="262">
        <v>1630881</v>
      </c>
      <c r="G430" s="262">
        <v>1630881</v>
      </c>
      <c r="H430" s="262">
        <v>1630881</v>
      </c>
    </row>
    <row r="431" spans="1:8" ht="24" x14ac:dyDescent="0.25">
      <c r="A431" s="261" t="s">
        <v>518</v>
      </c>
      <c r="B431" s="268" t="s">
        <v>584</v>
      </c>
      <c r="C431" s="268" t="s">
        <v>359</v>
      </c>
      <c r="D431" s="264" t="s">
        <v>795</v>
      </c>
      <c r="E431" s="266">
        <v>300</v>
      </c>
      <c r="F431" s="265">
        <v>871200</v>
      </c>
      <c r="G431" s="265">
        <v>871200</v>
      </c>
      <c r="H431" s="265">
        <v>871200</v>
      </c>
    </row>
    <row r="432" spans="1:8" x14ac:dyDescent="0.25">
      <c r="A432" s="130" t="s">
        <v>796</v>
      </c>
      <c r="B432" s="93" t="s">
        <v>592</v>
      </c>
      <c r="C432" s="93"/>
      <c r="D432" s="90"/>
      <c r="E432" s="91"/>
      <c r="F432" s="92">
        <f t="shared" ref="F432:H436" si="75">F433</f>
        <v>2077930</v>
      </c>
      <c r="G432" s="92">
        <f t="shared" si="75"/>
        <v>2077930</v>
      </c>
      <c r="H432" s="92">
        <f t="shared" si="75"/>
        <v>2077930</v>
      </c>
    </row>
    <row r="433" spans="1:8" ht="24" x14ac:dyDescent="0.25">
      <c r="A433" s="130" t="s">
        <v>797</v>
      </c>
      <c r="B433" s="93" t="s">
        <v>592</v>
      </c>
      <c r="C433" s="93" t="s">
        <v>648</v>
      </c>
      <c r="D433" s="90"/>
      <c r="E433" s="91"/>
      <c r="F433" s="92">
        <f t="shared" si="75"/>
        <v>2077930</v>
      </c>
      <c r="G433" s="92">
        <f t="shared" si="75"/>
        <v>2077930</v>
      </c>
      <c r="H433" s="92">
        <f t="shared" si="75"/>
        <v>2077930</v>
      </c>
    </row>
    <row r="434" spans="1:8" ht="24" x14ac:dyDescent="0.25">
      <c r="A434" s="98" t="s">
        <v>435</v>
      </c>
      <c r="B434" s="95" t="s">
        <v>592</v>
      </c>
      <c r="C434" s="95" t="s">
        <v>648</v>
      </c>
      <c r="D434" s="94" t="s">
        <v>436</v>
      </c>
      <c r="E434" s="96"/>
      <c r="F434" s="97">
        <f t="shared" si="75"/>
        <v>2077930</v>
      </c>
      <c r="G434" s="97">
        <f t="shared" si="75"/>
        <v>2077930</v>
      </c>
      <c r="H434" s="97">
        <f t="shared" si="75"/>
        <v>2077930</v>
      </c>
    </row>
    <row r="435" spans="1:8" ht="48" x14ac:dyDescent="0.25">
      <c r="A435" s="94" t="s">
        <v>437</v>
      </c>
      <c r="B435" s="95" t="s">
        <v>592</v>
      </c>
      <c r="C435" s="95" t="s">
        <v>648</v>
      </c>
      <c r="D435" s="94" t="s">
        <v>798</v>
      </c>
      <c r="E435" s="96"/>
      <c r="F435" s="97">
        <f t="shared" si="75"/>
        <v>2077930</v>
      </c>
      <c r="G435" s="97">
        <f t="shared" si="75"/>
        <v>2077930</v>
      </c>
      <c r="H435" s="97">
        <f t="shared" si="75"/>
        <v>2077930</v>
      </c>
    </row>
    <row r="436" spans="1:8" ht="36" x14ac:dyDescent="0.25">
      <c r="A436" s="94" t="s">
        <v>799</v>
      </c>
      <c r="B436" s="95" t="s">
        <v>592</v>
      </c>
      <c r="C436" s="95" t="s">
        <v>648</v>
      </c>
      <c r="D436" s="94" t="s">
        <v>800</v>
      </c>
      <c r="E436" s="96"/>
      <c r="F436" s="97">
        <f t="shared" si="75"/>
        <v>2077930</v>
      </c>
      <c r="G436" s="97">
        <f t="shared" si="75"/>
        <v>2077930</v>
      </c>
      <c r="H436" s="97">
        <f t="shared" si="75"/>
        <v>2077930</v>
      </c>
    </row>
    <row r="437" spans="1:8" ht="36" x14ac:dyDescent="0.25">
      <c r="A437" s="94" t="s">
        <v>379</v>
      </c>
      <c r="B437" s="95" t="s">
        <v>592</v>
      </c>
      <c r="C437" s="95" t="s">
        <v>648</v>
      </c>
      <c r="D437" s="94" t="s">
        <v>800</v>
      </c>
      <c r="E437" s="96">
        <v>200</v>
      </c>
      <c r="F437" s="97">
        <v>2077930</v>
      </c>
      <c r="G437" s="100">
        <v>2077930</v>
      </c>
      <c r="H437" s="100">
        <v>2077930</v>
      </c>
    </row>
    <row r="438" spans="1:8" x14ac:dyDescent="0.25">
      <c r="A438" s="88" t="s">
        <v>801</v>
      </c>
      <c r="B438" s="89">
        <v>10</v>
      </c>
      <c r="C438" s="93" t="s">
        <v>547</v>
      </c>
      <c r="D438" s="90"/>
      <c r="E438" s="91"/>
      <c r="F438" s="92">
        <f>F445+F473+F490+F439</f>
        <v>23225685</v>
      </c>
      <c r="G438" s="92">
        <f>G445+G473+G490+G439</f>
        <v>20677097</v>
      </c>
      <c r="H438" s="92">
        <f>H445+H473+H490+H439</f>
        <v>26474917</v>
      </c>
    </row>
    <row r="439" spans="1:8" x14ac:dyDescent="0.25">
      <c r="A439" s="88" t="s">
        <v>802</v>
      </c>
      <c r="B439" s="89">
        <v>10</v>
      </c>
      <c r="C439" s="93" t="s">
        <v>359</v>
      </c>
      <c r="D439" s="90"/>
      <c r="E439" s="91"/>
      <c r="F439" s="92">
        <f t="shared" ref="F439:H443" si="76">F440</f>
        <v>1380000</v>
      </c>
      <c r="G439" s="92">
        <f t="shared" si="76"/>
        <v>0</v>
      </c>
      <c r="H439" s="92">
        <f t="shared" si="76"/>
        <v>0</v>
      </c>
    </row>
    <row r="440" spans="1:8" ht="60" x14ac:dyDescent="0.25">
      <c r="A440" s="98" t="s">
        <v>803</v>
      </c>
      <c r="B440" s="111">
        <v>10</v>
      </c>
      <c r="C440" s="95" t="s">
        <v>359</v>
      </c>
      <c r="D440" s="101" t="s">
        <v>388</v>
      </c>
      <c r="E440" s="96"/>
      <c r="F440" s="97">
        <f t="shared" si="76"/>
        <v>1380000</v>
      </c>
      <c r="G440" s="97">
        <f t="shared" si="76"/>
        <v>0</v>
      </c>
      <c r="H440" s="97">
        <f t="shared" si="76"/>
        <v>0</v>
      </c>
    </row>
    <row r="441" spans="1:8" ht="72" x14ac:dyDescent="0.25">
      <c r="A441" s="98" t="s">
        <v>804</v>
      </c>
      <c r="B441" s="111">
        <v>10</v>
      </c>
      <c r="C441" s="95" t="s">
        <v>359</v>
      </c>
      <c r="D441" s="94" t="s">
        <v>390</v>
      </c>
      <c r="E441" s="96"/>
      <c r="F441" s="97">
        <f t="shared" si="76"/>
        <v>1380000</v>
      </c>
      <c r="G441" s="97">
        <f t="shared" si="76"/>
        <v>0</v>
      </c>
      <c r="H441" s="97">
        <f t="shared" si="76"/>
        <v>0</v>
      </c>
    </row>
    <row r="442" spans="1:8" ht="48" x14ac:dyDescent="0.25">
      <c r="A442" s="98" t="s">
        <v>805</v>
      </c>
      <c r="B442" s="111">
        <v>10</v>
      </c>
      <c r="C442" s="95" t="s">
        <v>359</v>
      </c>
      <c r="D442" s="94" t="s">
        <v>806</v>
      </c>
      <c r="E442" s="96"/>
      <c r="F442" s="97">
        <f t="shared" si="76"/>
        <v>1380000</v>
      </c>
      <c r="G442" s="97">
        <f t="shared" si="76"/>
        <v>0</v>
      </c>
      <c r="H442" s="97">
        <f t="shared" si="76"/>
        <v>0</v>
      </c>
    </row>
    <row r="443" spans="1:8" ht="24" x14ac:dyDescent="0.25">
      <c r="A443" s="98" t="s">
        <v>807</v>
      </c>
      <c r="B443" s="111">
        <v>10</v>
      </c>
      <c r="C443" s="95" t="s">
        <v>359</v>
      </c>
      <c r="D443" s="94" t="s">
        <v>808</v>
      </c>
      <c r="E443" s="96"/>
      <c r="F443" s="97">
        <f t="shared" si="76"/>
        <v>1380000</v>
      </c>
      <c r="G443" s="97">
        <f t="shared" si="76"/>
        <v>0</v>
      </c>
      <c r="H443" s="97">
        <f t="shared" si="76"/>
        <v>0</v>
      </c>
    </row>
    <row r="444" spans="1:8" ht="24" x14ac:dyDescent="0.25">
      <c r="A444" s="94" t="s">
        <v>518</v>
      </c>
      <c r="B444" s="111">
        <v>10</v>
      </c>
      <c r="C444" s="104" t="s">
        <v>359</v>
      </c>
      <c r="D444" s="94" t="s">
        <v>808</v>
      </c>
      <c r="E444" s="105" t="s">
        <v>809</v>
      </c>
      <c r="F444" s="100">
        <v>1380000</v>
      </c>
      <c r="G444" s="100">
        <v>0</v>
      </c>
      <c r="H444" s="100">
        <v>0</v>
      </c>
    </row>
    <row r="445" spans="1:8" x14ac:dyDescent="0.25">
      <c r="A445" s="88" t="s">
        <v>810</v>
      </c>
      <c r="B445" s="89">
        <v>10</v>
      </c>
      <c r="C445" s="93" t="s">
        <v>370</v>
      </c>
      <c r="D445" s="90"/>
      <c r="E445" s="91"/>
      <c r="F445" s="92">
        <f>+F446+F466</f>
        <v>6969254</v>
      </c>
      <c r="G445" s="92">
        <f>+G446+G466</f>
        <v>6508254</v>
      </c>
      <c r="H445" s="92">
        <f>+H446+H466</f>
        <v>6508254</v>
      </c>
    </row>
    <row r="446" spans="1:8" ht="36" x14ac:dyDescent="0.25">
      <c r="A446" s="98" t="s">
        <v>811</v>
      </c>
      <c r="B446" s="111">
        <v>10</v>
      </c>
      <c r="C446" s="95" t="s">
        <v>370</v>
      </c>
      <c r="D446" s="101" t="s">
        <v>388</v>
      </c>
      <c r="E446" s="96"/>
      <c r="F446" s="97">
        <f>F447</f>
        <v>6508254</v>
      </c>
      <c r="G446" s="97">
        <f>G447</f>
        <v>6508254</v>
      </c>
      <c r="H446" s="97">
        <f>H447</f>
        <v>6508254</v>
      </c>
    </row>
    <row r="447" spans="1:8" ht="60" x14ac:dyDescent="0.25">
      <c r="A447" s="98" t="s">
        <v>812</v>
      </c>
      <c r="B447" s="111">
        <v>10</v>
      </c>
      <c r="C447" s="95" t="s">
        <v>370</v>
      </c>
      <c r="D447" s="94" t="s">
        <v>390</v>
      </c>
      <c r="E447" s="96"/>
      <c r="F447" s="97">
        <f>F448+F455+F459+F463</f>
        <v>6508254</v>
      </c>
      <c r="G447" s="97">
        <f>G448+G455+G459+G463</f>
        <v>6508254</v>
      </c>
      <c r="H447" s="97">
        <f>H448+H455+H459+H463</f>
        <v>6508254</v>
      </c>
    </row>
    <row r="448" spans="1:8" ht="36" x14ac:dyDescent="0.25">
      <c r="A448" s="98" t="s">
        <v>813</v>
      </c>
      <c r="B448" s="95">
        <v>10</v>
      </c>
      <c r="C448" s="95" t="s">
        <v>370</v>
      </c>
      <c r="D448" s="94" t="s">
        <v>814</v>
      </c>
      <c r="E448" s="96"/>
      <c r="F448" s="97">
        <f>F449+F452</f>
        <v>6195779</v>
      </c>
      <c r="G448" s="97">
        <f>G449+G452</f>
        <v>6195779</v>
      </c>
      <c r="H448" s="97">
        <f>H449+H452</f>
        <v>6195779</v>
      </c>
    </row>
    <row r="449" spans="1:8" ht="24" x14ac:dyDescent="0.25">
      <c r="A449" s="98" t="s">
        <v>815</v>
      </c>
      <c r="B449" s="95">
        <v>10</v>
      </c>
      <c r="C449" s="95" t="s">
        <v>370</v>
      </c>
      <c r="D449" s="94" t="s">
        <v>816</v>
      </c>
      <c r="E449" s="96"/>
      <c r="F449" s="97">
        <f>F450+F451</f>
        <v>5860079</v>
      </c>
      <c r="G449" s="97">
        <f>G450+G451</f>
        <v>5860079</v>
      </c>
      <c r="H449" s="97">
        <f>H450+H451</f>
        <v>5860079</v>
      </c>
    </row>
    <row r="450" spans="1:8" ht="36" x14ac:dyDescent="0.25">
      <c r="A450" s="94" t="s">
        <v>379</v>
      </c>
      <c r="B450" s="95">
        <v>10</v>
      </c>
      <c r="C450" s="95" t="s">
        <v>370</v>
      </c>
      <c r="D450" s="94" t="s">
        <v>816</v>
      </c>
      <c r="E450" s="96">
        <v>200</v>
      </c>
      <c r="F450" s="97">
        <v>69600</v>
      </c>
      <c r="G450" s="100">
        <v>69600</v>
      </c>
      <c r="H450" s="100">
        <v>69600</v>
      </c>
    </row>
    <row r="451" spans="1:8" ht="24" x14ac:dyDescent="0.25">
      <c r="A451" s="98" t="s">
        <v>518</v>
      </c>
      <c r="B451" s="95">
        <v>10</v>
      </c>
      <c r="C451" s="95" t="s">
        <v>370</v>
      </c>
      <c r="D451" s="94" t="s">
        <v>816</v>
      </c>
      <c r="E451" s="96">
        <v>300</v>
      </c>
      <c r="F451" s="97">
        <v>5790479</v>
      </c>
      <c r="G451" s="100">
        <v>5790479</v>
      </c>
      <c r="H451" s="100">
        <v>5790479</v>
      </c>
    </row>
    <row r="452" spans="1:8" ht="24" x14ac:dyDescent="0.25">
      <c r="A452" s="98" t="s">
        <v>817</v>
      </c>
      <c r="B452" s="95">
        <v>10</v>
      </c>
      <c r="C452" s="95" t="s">
        <v>370</v>
      </c>
      <c r="D452" s="94" t="s">
        <v>818</v>
      </c>
      <c r="E452" s="96"/>
      <c r="F452" s="97">
        <f>F453+F454</f>
        <v>335700</v>
      </c>
      <c r="G452" s="97">
        <f>G453+G454</f>
        <v>335700</v>
      </c>
      <c r="H452" s="97">
        <f>H453+H454</f>
        <v>335700</v>
      </c>
    </row>
    <row r="453" spans="1:8" ht="24" x14ac:dyDescent="0.25">
      <c r="A453" s="94" t="s">
        <v>398</v>
      </c>
      <c r="B453" s="95">
        <v>10</v>
      </c>
      <c r="C453" s="95" t="s">
        <v>370</v>
      </c>
      <c r="D453" s="94" t="s">
        <v>818</v>
      </c>
      <c r="E453" s="96">
        <v>200</v>
      </c>
      <c r="F453" s="97">
        <v>5700</v>
      </c>
      <c r="G453" s="100">
        <v>5700</v>
      </c>
      <c r="H453" s="100">
        <v>5700</v>
      </c>
    </row>
    <row r="454" spans="1:8" ht="24" x14ac:dyDescent="0.25">
      <c r="A454" s="98" t="s">
        <v>518</v>
      </c>
      <c r="B454" s="95">
        <v>10</v>
      </c>
      <c r="C454" s="95" t="s">
        <v>370</v>
      </c>
      <c r="D454" s="94" t="s">
        <v>818</v>
      </c>
      <c r="E454" s="96">
        <v>300</v>
      </c>
      <c r="F454" s="127">
        <v>330000</v>
      </c>
      <c r="G454" s="100">
        <v>330000</v>
      </c>
      <c r="H454" s="100">
        <v>330000</v>
      </c>
    </row>
    <row r="455" spans="1:8" ht="36" x14ac:dyDescent="0.25">
      <c r="A455" s="98" t="s">
        <v>819</v>
      </c>
      <c r="B455" s="95">
        <v>10</v>
      </c>
      <c r="C455" s="95" t="s">
        <v>370</v>
      </c>
      <c r="D455" s="94" t="s">
        <v>820</v>
      </c>
      <c r="E455" s="96"/>
      <c r="F455" s="97">
        <f>F456</f>
        <v>78433</v>
      </c>
      <c r="G455" s="97">
        <f>G456</f>
        <v>78433</v>
      </c>
      <c r="H455" s="97">
        <f>H456</f>
        <v>78433</v>
      </c>
    </row>
    <row r="456" spans="1:8" ht="48" x14ac:dyDescent="0.25">
      <c r="A456" s="98" t="s">
        <v>821</v>
      </c>
      <c r="B456" s="95">
        <v>10</v>
      </c>
      <c r="C456" s="95" t="s">
        <v>370</v>
      </c>
      <c r="D456" s="94" t="s">
        <v>822</v>
      </c>
      <c r="E456" s="96"/>
      <c r="F456" s="97">
        <f>F457+F458</f>
        <v>78433</v>
      </c>
      <c r="G456" s="97">
        <f>G457+G458</f>
        <v>78433</v>
      </c>
      <c r="H456" s="97">
        <f>H457+H458</f>
        <v>78433</v>
      </c>
    </row>
    <row r="457" spans="1:8" ht="36" x14ac:dyDescent="0.25">
      <c r="A457" s="94" t="s">
        <v>379</v>
      </c>
      <c r="B457" s="95">
        <v>10</v>
      </c>
      <c r="C457" s="95" t="s">
        <v>370</v>
      </c>
      <c r="D457" s="94" t="s">
        <v>822</v>
      </c>
      <c r="E457" s="96">
        <v>200</v>
      </c>
      <c r="F457" s="97">
        <v>1050</v>
      </c>
      <c r="G457" s="100">
        <v>1050</v>
      </c>
      <c r="H457" s="100">
        <v>1050</v>
      </c>
    </row>
    <row r="458" spans="1:8" ht="24" x14ac:dyDescent="0.25">
      <c r="A458" s="98" t="s">
        <v>518</v>
      </c>
      <c r="B458" s="95">
        <v>10</v>
      </c>
      <c r="C458" s="95" t="s">
        <v>370</v>
      </c>
      <c r="D458" s="94" t="s">
        <v>822</v>
      </c>
      <c r="E458" s="96">
        <v>300</v>
      </c>
      <c r="F458" s="97">
        <v>77383</v>
      </c>
      <c r="G458" s="100">
        <v>77383</v>
      </c>
      <c r="H458" s="100">
        <v>77383</v>
      </c>
    </row>
    <row r="459" spans="1:8" ht="48" x14ac:dyDescent="0.25">
      <c r="A459" s="98" t="s">
        <v>823</v>
      </c>
      <c r="B459" s="95">
        <v>10</v>
      </c>
      <c r="C459" s="95" t="s">
        <v>370</v>
      </c>
      <c r="D459" s="94" t="s">
        <v>824</v>
      </c>
      <c r="E459" s="96"/>
      <c r="F459" s="97">
        <f>F460</f>
        <v>234042</v>
      </c>
      <c r="G459" s="97">
        <f>G460</f>
        <v>234042</v>
      </c>
      <c r="H459" s="97">
        <f>H460</f>
        <v>234042</v>
      </c>
    </row>
    <row r="460" spans="1:8" ht="48" x14ac:dyDescent="0.25">
      <c r="A460" s="102" t="s">
        <v>825</v>
      </c>
      <c r="B460" s="95">
        <v>10</v>
      </c>
      <c r="C460" s="95" t="s">
        <v>370</v>
      </c>
      <c r="D460" s="101" t="s">
        <v>826</v>
      </c>
      <c r="E460" s="96"/>
      <c r="F460" s="97">
        <f>F461+F462</f>
        <v>234042</v>
      </c>
      <c r="G460" s="97">
        <f>G461+G462</f>
        <v>234042</v>
      </c>
      <c r="H460" s="97">
        <f>H461+H462</f>
        <v>234042</v>
      </c>
    </row>
    <row r="461" spans="1:8" ht="36" x14ac:dyDescent="0.25">
      <c r="A461" s="94" t="s">
        <v>379</v>
      </c>
      <c r="B461" s="95">
        <v>10</v>
      </c>
      <c r="C461" s="95" t="s">
        <v>370</v>
      </c>
      <c r="D461" s="101" t="s">
        <v>826</v>
      </c>
      <c r="E461" s="96">
        <v>200</v>
      </c>
      <c r="F461" s="97">
        <v>4000</v>
      </c>
      <c r="G461" s="100">
        <v>4000</v>
      </c>
      <c r="H461" s="100">
        <v>4000</v>
      </c>
    </row>
    <row r="462" spans="1:8" ht="24.75" customHeight="1" x14ac:dyDescent="0.25">
      <c r="A462" s="98" t="s">
        <v>518</v>
      </c>
      <c r="B462" s="95">
        <v>10</v>
      </c>
      <c r="C462" s="95" t="s">
        <v>370</v>
      </c>
      <c r="D462" s="101" t="s">
        <v>826</v>
      </c>
      <c r="E462" s="96">
        <v>300</v>
      </c>
      <c r="F462" s="127">
        <v>230042</v>
      </c>
      <c r="G462" s="100">
        <v>230042</v>
      </c>
      <c r="H462" s="100">
        <v>230042</v>
      </c>
    </row>
    <row r="463" spans="1:8" ht="36" hidden="1" x14ac:dyDescent="0.25">
      <c r="A463" s="98" t="s">
        <v>827</v>
      </c>
      <c r="B463" s="95">
        <v>10</v>
      </c>
      <c r="C463" s="95" t="s">
        <v>370</v>
      </c>
      <c r="D463" s="101" t="s">
        <v>828</v>
      </c>
      <c r="E463" s="96"/>
      <c r="F463" s="97">
        <f t="shared" ref="F463:H464" si="77">F464</f>
        <v>0</v>
      </c>
      <c r="G463" s="97">
        <f t="shared" si="77"/>
        <v>0</v>
      </c>
      <c r="H463" s="97">
        <f t="shared" si="77"/>
        <v>0</v>
      </c>
    </row>
    <row r="464" spans="1:8" ht="36" hidden="1" x14ac:dyDescent="0.25">
      <c r="A464" s="98" t="s">
        <v>829</v>
      </c>
      <c r="B464" s="95">
        <v>10</v>
      </c>
      <c r="C464" s="95" t="s">
        <v>370</v>
      </c>
      <c r="D464" s="101" t="s">
        <v>830</v>
      </c>
      <c r="E464" s="96"/>
      <c r="F464" s="97">
        <f t="shared" si="77"/>
        <v>0</v>
      </c>
      <c r="G464" s="97">
        <f t="shared" si="77"/>
        <v>0</v>
      </c>
      <c r="H464" s="97">
        <f t="shared" si="77"/>
        <v>0</v>
      </c>
    </row>
    <row r="465" spans="1:8" ht="36" hidden="1" x14ac:dyDescent="0.25">
      <c r="A465" s="98" t="s">
        <v>379</v>
      </c>
      <c r="B465" s="95">
        <v>10</v>
      </c>
      <c r="C465" s="95" t="s">
        <v>370</v>
      </c>
      <c r="D465" s="101" t="s">
        <v>830</v>
      </c>
      <c r="E465" s="96">
        <v>200</v>
      </c>
      <c r="F465" s="97"/>
      <c r="G465" s="100"/>
      <c r="H465" s="100"/>
    </row>
    <row r="466" spans="1:8" ht="36" x14ac:dyDescent="0.25">
      <c r="A466" s="98" t="s">
        <v>831</v>
      </c>
      <c r="B466" s="95">
        <v>10</v>
      </c>
      <c r="C466" s="95" t="s">
        <v>370</v>
      </c>
      <c r="D466" s="101" t="s">
        <v>475</v>
      </c>
      <c r="E466" s="96"/>
      <c r="F466" s="97">
        <f>F467</f>
        <v>461000</v>
      </c>
      <c r="G466" s="97">
        <f>G467</f>
        <v>0</v>
      </c>
      <c r="H466" s="97">
        <f>H467</f>
        <v>0</v>
      </c>
    </row>
    <row r="467" spans="1:8" ht="48" x14ac:dyDescent="0.25">
      <c r="A467" s="98" t="s">
        <v>682</v>
      </c>
      <c r="B467" s="111">
        <v>10</v>
      </c>
      <c r="C467" s="95" t="s">
        <v>370</v>
      </c>
      <c r="D467" s="94" t="s">
        <v>651</v>
      </c>
      <c r="E467" s="96"/>
      <c r="F467" s="103">
        <f t="shared" ref="F467:H469" si="78">F468</f>
        <v>461000</v>
      </c>
      <c r="G467" s="103">
        <f t="shared" si="78"/>
        <v>0</v>
      </c>
      <c r="H467" s="103">
        <f t="shared" si="78"/>
        <v>0</v>
      </c>
    </row>
    <row r="468" spans="1:8" ht="36" x14ac:dyDescent="0.25">
      <c r="A468" s="98" t="s">
        <v>832</v>
      </c>
      <c r="B468" s="111">
        <v>10</v>
      </c>
      <c r="C468" s="95" t="s">
        <v>370</v>
      </c>
      <c r="D468" s="94" t="s">
        <v>694</v>
      </c>
      <c r="E468" s="98"/>
      <c r="F468" s="103">
        <f>F469+F471</f>
        <v>461000</v>
      </c>
      <c r="G468" s="103">
        <f>G469+G471</f>
        <v>0</v>
      </c>
      <c r="H468" s="103">
        <f>H469+H471</f>
        <v>0</v>
      </c>
    </row>
    <row r="469" spans="1:8" ht="36" x14ac:dyDescent="0.25">
      <c r="A469" s="98" t="s">
        <v>696</v>
      </c>
      <c r="B469" s="111">
        <v>10</v>
      </c>
      <c r="C469" s="95" t="s">
        <v>370</v>
      </c>
      <c r="D469" s="94" t="s">
        <v>697</v>
      </c>
      <c r="E469" s="98"/>
      <c r="F469" s="103">
        <f t="shared" si="78"/>
        <v>181000</v>
      </c>
      <c r="G469" s="103">
        <f t="shared" si="78"/>
        <v>0</v>
      </c>
      <c r="H469" s="103">
        <f t="shared" si="78"/>
        <v>0</v>
      </c>
    </row>
    <row r="470" spans="1:8" ht="24" x14ac:dyDescent="0.25">
      <c r="A470" s="98" t="s">
        <v>518</v>
      </c>
      <c r="B470" s="111">
        <v>10</v>
      </c>
      <c r="C470" s="95" t="s">
        <v>370</v>
      </c>
      <c r="D470" s="94" t="s">
        <v>697</v>
      </c>
      <c r="E470" s="98">
        <v>300</v>
      </c>
      <c r="F470" s="97">
        <v>181000</v>
      </c>
      <c r="G470" s="100">
        <v>0</v>
      </c>
      <c r="H470" s="100">
        <v>0</v>
      </c>
    </row>
    <row r="471" spans="1:8" ht="72" x14ac:dyDescent="0.25">
      <c r="A471" s="98" t="s">
        <v>706</v>
      </c>
      <c r="B471" s="111">
        <v>10</v>
      </c>
      <c r="C471" s="95" t="s">
        <v>370</v>
      </c>
      <c r="D471" s="94" t="s">
        <v>707</v>
      </c>
      <c r="E471" s="98"/>
      <c r="F471" s="97">
        <f>F472</f>
        <v>280000</v>
      </c>
      <c r="G471" s="97">
        <f>G472</f>
        <v>0</v>
      </c>
      <c r="H471" s="97">
        <f>H472</f>
        <v>0</v>
      </c>
    </row>
    <row r="472" spans="1:8" ht="24" x14ac:dyDescent="0.25">
      <c r="A472" s="98" t="s">
        <v>518</v>
      </c>
      <c r="B472" s="111">
        <v>10</v>
      </c>
      <c r="C472" s="95" t="s">
        <v>370</v>
      </c>
      <c r="D472" s="94" t="s">
        <v>707</v>
      </c>
      <c r="E472" s="98">
        <v>300</v>
      </c>
      <c r="F472" s="97">
        <v>280000</v>
      </c>
      <c r="G472" s="100">
        <v>0</v>
      </c>
      <c r="H472" s="100">
        <v>0</v>
      </c>
    </row>
    <row r="473" spans="1:8" x14ac:dyDescent="0.25">
      <c r="A473" s="88" t="s">
        <v>833</v>
      </c>
      <c r="B473" s="89">
        <v>10</v>
      </c>
      <c r="C473" s="93" t="s">
        <v>386</v>
      </c>
      <c r="D473" s="90"/>
      <c r="E473" s="91"/>
      <c r="F473" s="92">
        <f>F474+F485</f>
        <v>11291631</v>
      </c>
      <c r="G473" s="92">
        <f>G474+G485</f>
        <v>10584043</v>
      </c>
      <c r="H473" s="92">
        <f>H474+H485</f>
        <v>16381863</v>
      </c>
    </row>
    <row r="474" spans="1:8" ht="48" x14ac:dyDescent="0.25">
      <c r="A474" s="98" t="s">
        <v>834</v>
      </c>
      <c r="B474" s="95" t="s">
        <v>549</v>
      </c>
      <c r="C474" s="95" t="s">
        <v>386</v>
      </c>
      <c r="D474" s="101" t="s">
        <v>388</v>
      </c>
      <c r="E474" s="96"/>
      <c r="F474" s="97">
        <f>F475+F481</f>
        <v>9516061</v>
      </c>
      <c r="G474" s="97">
        <f>G475+G481</f>
        <v>9516061</v>
      </c>
      <c r="H474" s="97">
        <f>H475+H481</f>
        <v>15313881</v>
      </c>
    </row>
    <row r="475" spans="1:8" ht="60" x14ac:dyDescent="0.25">
      <c r="A475" s="98" t="s">
        <v>812</v>
      </c>
      <c r="B475" s="95" t="s">
        <v>549</v>
      </c>
      <c r="C475" s="95" t="s">
        <v>386</v>
      </c>
      <c r="D475" s="99" t="s">
        <v>390</v>
      </c>
      <c r="E475" s="96"/>
      <c r="F475" s="97">
        <f>F476</f>
        <v>5797819</v>
      </c>
      <c r="G475" s="97">
        <f>G476</f>
        <v>5797819</v>
      </c>
      <c r="H475" s="97">
        <f>H476</f>
        <v>11595639</v>
      </c>
    </row>
    <row r="476" spans="1:8" ht="48" x14ac:dyDescent="0.25">
      <c r="A476" s="98" t="s">
        <v>391</v>
      </c>
      <c r="B476" s="95" t="s">
        <v>549</v>
      </c>
      <c r="C476" s="95" t="s">
        <v>386</v>
      </c>
      <c r="D476" s="99" t="s">
        <v>392</v>
      </c>
      <c r="E476" s="96"/>
      <c r="F476" s="100">
        <f>F479+F477</f>
        <v>5797819</v>
      </c>
      <c r="G476" s="100">
        <f t="shared" ref="G476:H476" si="79">G479+G477</f>
        <v>5797819</v>
      </c>
      <c r="H476" s="100">
        <f t="shared" si="79"/>
        <v>11595639</v>
      </c>
    </row>
    <row r="477" spans="1:8" ht="72" x14ac:dyDescent="0.25">
      <c r="A477" s="98" t="s">
        <v>393</v>
      </c>
      <c r="B477" s="95" t="s">
        <v>549</v>
      </c>
      <c r="C477" s="95" t="s">
        <v>386</v>
      </c>
      <c r="D477" s="99" t="s">
        <v>1093</v>
      </c>
      <c r="E477" s="96"/>
      <c r="F477" s="100">
        <f>F478</f>
        <v>0</v>
      </c>
      <c r="G477" s="100">
        <f t="shared" ref="G477:H477" si="80">G478</f>
        <v>5797819</v>
      </c>
      <c r="H477" s="100">
        <f t="shared" si="80"/>
        <v>11595639</v>
      </c>
    </row>
    <row r="478" spans="1:8" ht="36" x14ac:dyDescent="0.25">
      <c r="A478" s="98" t="s">
        <v>573</v>
      </c>
      <c r="B478" s="95" t="s">
        <v>549</v>
      </c>
      <c r="C478" s="95" t="s">
        <v>386</v>
      </c>
      <c r="D478" s="99" t="s">
        <v>1093</v>
      </c>
      <c r="E478" s="96">
        <v>400</v>
      </c>
      <c r="F478" s="100"/>
      <c r="G478" s="100">
        <v>5797819</v>
      </c>
      <c r="H478" s="100">
        <v>11595639</v>
      </c>
    </row>
    <row r="479" spans="1:8" ht="72" x14ac:dyDescent="0.25">
      <c r="A479" s="98" t="s">
        <v>393</v>
      </c>
      <c r="B479" s="95" t="s">
        <v>549</v>
      </c>
      <c r="C479" s="95" t="s">
        <v>386</v>
      </c>
      <c r="D479" s="94" t="s">
        <v>1094</v>
      </c>
      <c r="E479" s="96"/>
      <c r="F479" s="100">
        <f>F480</f>
        <v>5797819</v>
      </c>
      <c r="G479" s="100">
        <f t="shared" ref="G479:H479" si="81">G480</f>
        <v>0</v>
      </c>
      <c r="H479" s="100">
        <f t="shared" si="81"/>
        <v>0</v>
      </c>
    </row>
    <row r="480" spans="1:8" ht="36" x14ac:dyDescent="0.25">
      <c r="A480" s="98" t="s">
        <v>573</v>
      </c>
      <c r="B480" s="95" t="s">
        <v>549</v>
      </c>
      <c r="C480" s="95" t="s">
        <v>386</v>
      </c>
      <c r="D480" s="94" t="s">
        <v>1094</v>
      </c>
      <c r="E480" s="96">
        <v>400</v>
      </c>
      <c r="F480" s="100">
        <v>5797819</v>
      </c>
      <c r="G480" s="100"/>
      <c r="H480" s="100"/>
    </row>
    <row r="481" spans="1:8" ht="84" x14ac:dyDescent="0.25">
      <c r="A481" s="98" t="s">
        <v>835</v>
      </c>
      <c r="B481" s="111">
        <v>10</v>
      </c>
      <c r="C481" s="95" t="s">
        <v>386</v>
      </c>
      <c r="D481" s="99" t="s">
        <v>836</v>
      </c>
      <c r="E481" s="96"/>
      <c r="F481" s="97">
        <f t="shared" ref="F481:H483" si="82">F482</f>
        <v>3718242</v>
      </c>
      <c r="G481" s="97">
        <f t="shared" si="82"/>
        <v>3718242</v>
      </c>
      <c r="H481" s="97">
        <f t="shared" si="82"/>
        <v>3718242</v>
      </c>
    </row>
    <row r="482" spans="1:8" ht="72" x14ac:dyDescent="0.25">
      <c r="A482" s="98" t="s">
        <v>837</v>
      </c>
      <c r="B482" s="111">
        <v>10</v>
      </c>
      <c r="C482" s="95" t="s">
        <v>386</v>
      </c>
      <c r="D482" s="99" t="s">
        <v>838</v>
      </c>
      <c r="E482" s="96"/>
      <c r="F482" s="97">
        <f t="shared" si="82"/>
        <v>3718242</v>
      </c>
      <c r="G482" s="97">
        <f t="shared" si="82"/>
        <v>3718242</v>
      </c>
      <c r="H482" s="97">
        <f t="shared" si="82"/>
        <v>3718242</v>
      </c>
    </row>
    <row r="483" spans="1:8" ht="36" x14ac:dyDescent="0.25">
      <c r="A483" s="98" t="s">
        <v>839</v>
      </c>
      <c r="B483" s="111">
        <v>10</v>
      </c>
      <c r="C483" s="95" t="s">
        <v>386</v>
      </c>
      <c r="D483" s="94" t="s">
        <v>840</v>
      </c>
      <c r="E483" s="96"/>
      <c r="F483" s="97">
        <f t="shared" si="82"/>
        <v>3718242</v>
      </c>
      <c r="G483" s="97">
        <f t="shared" si="82"/>
        <v>3718242</v>
      </c>
      <c r="H483" s="97">
        <f t="shared" si="82"/>
        <v>3718242</v>
      </c>
    </row>
    <row r="484" spans="1:8" ht="24" x14ac:dyDescent="0.25">
      <c r="A484" s="98" t="s">
        <v>518</v>
      </c>
      <c r="B484" s="111">
        <v>10</v>
      </c>
      <c r="C484" s="95" t="s">
        <v>386</v>
      </c>
      <c r="D484" s="94" t="s">
        <v>840</v>
      </c>
      <c r="E484" s="96">
        <v>300</v>
      </c>
      <c r="F484" s="127">
        <v>3718242</v>
      </c>
      <c r="G484" s="100">
        <v>3718242</v>
      </c>
      <c r="H484" s="100">
        <v>3718242</v>
      </c>
    </row>
    <row r="485" spans="1:8" ht="48" x14ac:dyDescent="0.25">
      <c r="A485" s="98" t="s">
        <v>841</v>
      </c>
      <c r="B485" s="111">
        <v>10</v>
      </c>
      <c r="C485" s="95" t="s">
        <v>386</v>
      </c>
      <c r="D485" s="101" t="s">
        <v>475</v>
      </c>
      <c r="E485" s="96"/>
      <c r="F485" s="97">
        <f t="shared" ref="F485:H488" si="83">F486</f>
        <v>1775570</v>
      </c>
      <c r="G485" s="97">
        <f t="shared" si="83"/>
        <v>1067982</v>
      </c>
      <c r="H485" s="97">
        <f t="shared" si="83"/>
        <v>1067982</v>
      </c>
    </row>
    <row r="486" spans="1:8" ht="60" x14ac:dyDescent="0.25">
      <c r="A486" s="98" t="s">
        <v>842</v>
      </c>
      <c r="B486" s="111">
        <v>10</v>
      </c>
      <c r="C486" s="95" t="s">
        <v>386</v>
      </c>
      <c r="D486" s="94" t="s">
        <v>651</v>
      </c>
      <c r="E486" s="96"/>
      <c r="F486" s="97">
        <f t="shared" si="83"/>
        <v>1775570</v>
      </c>
      <c r="G486" s="97">
        <f t="shared" si="83"/>
        <v>1067982</v>
      </c>
      <c r="H486" s="97">
        <f t="shared" si="83"/>
        <v>1067982</v>
      </c>
    </row>
    <row r="487" spans="1:8" ht="24" x14ac:dyDescent="0.25">
      <c r="A487" s="98" t="s">
        <v>843</v>
      </c>
      <c r="B487" s="111">
        <v>10</v>
      </c>
      <c r="C487" s="95" t="s">
        <v>386</v>
      </c>
      <c r="D487" s="94" t="s">
        <v>660</v>
      </c>
      <c r="E487" s="96"/>
      <c r="F487" s="97">
        <f t="shared" si="83"/>
        <v>1775570</v>
      </c>
      <c r="G487" s="97">
        <f t="shared" si="83"/>
        <v>1067982</v>
      </c>
      <c r="H487" s="97">
        <f t="shared" si="83"/>
        <v>1067982</v>
      </c>
    </row>
    <row r="488" spans="1:8" ht="24" x14ac:dyDescent="0.25">
      <c r="A488" s="102" t="s">
        <v>844</v>
      </c>
      <c r="B488" s="111">
        <v>10</v>
      </c>
      <c r="C488" s="95" t="s">
        <v>386</v>
      </c>
      <c r="D488" s="94" t="s">
        <v>845</v>
      </c>
      <c r="E488" s="96"/>
      <c r="F488" s="97">
        <f t="shared" si="83"/>
        <v>1775570</v>
      </c>
      <c r="G488" s="97">
        <f t="shared" si="83"/>
        <v>1067982</v>
      </c>
      <c r="H488" s="97">
        <f t="shared" si="83"/>
        <v>1067982</v>
      </c>
    </row>
    <row r="489" spans="1:8" ht="24" x14ac:dyDescent="0.25">
      <c r="A489" s="98" t="s">
        <v>518</v>
      </c>
      <c r="B489" s="111">
        <v>10</v>
      </c>
      <c r="C489" s="95" t="s">
        <v>386</v>
      </c>
      <c r="D489" s="94" t="s">
        <v>845</v>
      </c>
      <c r="E489" s="96">
        <v>300</v>
      </c>
      <c r="F489" s="103">
        <v>1775570</v>
      </c>
      <c r="G489" s="100">
        <v>1067982</v>
      </c>
      <c r="H489" s="100">
        <v>1067982</v>
      </c>
    </row>
    <row r="490" spans="1:8" ht="24" x14ac:dyDescent="0.25">
      <c r="A490" s="88" t="s">
        <v>846</v>
      </c>
      <c r="B490" s="89">
        <v>10</v>
      </c>
      <c r="C490" s="93" t="s">
        <v>447</v>
      </c>
      <c r="D490" s="90"/>
      <c r="E490" s="91"/>
      <c r="F490" s="92">
        <f>F491+F500</f>
        <v>3584800</v>
      </c>
      <c r="G490" s="92">
        <f>G491+G500</f>
        <v>3584800</v>
      </c>
      <c r="H490" s="92">
        <f>H491+H500</f>
        <v>3584800</v>
      </c>
    </row>
    <row r="491" spans="1:8" ht="60" x14ac:dyDescent="0.25">
      <c r="A491" s="98" t="s">
        <v>803</v>
      </c>
      <c r="B491" s="111">
        <v>10</v>
      </c>
      <c r="C491" s="95" t="s">
        <v>447</v>
      </c>
      <c r="D491" s="101" t="s">
        <v>388</v>
      </c>
      <c r="E491" s="96"/>
      <c r="F491" s="97">
        <f>F492+F496</f>
        <v>2784800</v>
      </c>
      <c r="G491" s="97">
        <f>G492+G496</f>
        <v>2784800</v>
      </c>
      <c r="H491" s="97">
        <f>H492+H496</f>
        <v>2784800</v>
      </c>
    </row>
    <row r="492" spans="1:8" ht="48" x14ac:dyDescent="0.25">
      <c r="A492" s="121" t="s">
        <v>847</v>
      </c>
      <c r="B492" s="95" t="s">
        <v>549</v>
      </c>
      <c r="C492" s="95" t="s">
        <v>447</v>
      </c>
      <c r="D492" s="99" t="s">
        <v>848</v>
      </c>
      <c r="E492" s="96"/>
      <c r="F492" s="97">
        <f t="shared" ref="F492:H493" si="84">F493</f>
        <v>1740500</v>
      </c>
      <c r="G492" s="97">
        <f t="shared" si="84"/>
        <v>1740500</v>
      </c>
      <c r="H492" s="97">
        <f t="shared" si="84"/>
        <v>1740500</v>
      </c>
    </row>
    <row r="493" spans="1:8" ht="48" x14ac:dyDescent="0.25">
      <c r="A493" s="98" t="s">
        <v>849</v>
      </c>
      <c r="B493" s="95" t="s">
        <v>549</v>
      </c>
      <c r="C493" s="95" t="s">
        <v>447</v>
      </c>
      <c r="D493" s="99" t="s">
        <v>850</v>
      </c>
      <c r="E493" s="96"/>
      <c r="F493" s="97">
        <f>F494</f>
        <v>1740500</v>
      </c>
      <c r="G493" s="97">
        <f t="shared" si="84"/>
        <v>1740500</v>
      </c>
      <c r="H493" s="97">
        <f t="shared" si="84"/>
        <v>1740500</v>
      </c>
    </row>
    <row r="494" spans="1:8" ht="48" x14ac:dyDescent="0.25">
      <c r="A494" s="102" t="s">
        <v>851</v>
      </c>
      <c r="B494" s="95" t="s">
        <v>549</v>
      </c>
      <c r="C494" s="95" t="s">
        <v>447</v>
      </c>
      <c r="D494" s="94" t="s">
        <v>852</v>
      </c>
      <c r="E494" s="131"/>
      <c r="F494" s="97">
        <f>F495</f>
        <v>1740500</v>
      </c>
      <c r="G494" s="97">
        <f>G495</f>
        <v>1740500</v>
      </c>
      <c r="H494" s="97">
        <f>H495</f>
        <v>1740500</v>
      </c>
    </row>
    <row r="495" spans="1:8" ht="72" x14ac:dyDescent="0.25">
      <c r="A495" s="94" t="s">
        <v>368</v>
      </c>
      <c r="B495" s="111">
        <v>10</v>
      </c>
      <c r="C495" s="95" t="s">
        <v>447</v>
      </c>
      <c r="D495" s="94" t="s">
        <v>852</v>
      </c>
      <c r="E495" s="131" t="s">
        <v>415</v>
      </c>
      <c r="F495" s="97">
        <v>1740500</v>
      </c>
      <c r="G495" s="100">
        <v>1740500</v>
      </c>
      <c r="H495" s="100">
        <v>1740500</v>
      </c>
    </row>
    <row r="496" spans="1:8" ht="84" x14ac:dyDescent="0.25">
      <c r="A496" s="261" t="s">
        <v>835</v>
      </c>
      <c r="B496" s="268" t="s">
        <v>549</v>
      </c>
      <c r="C496" s="268" t="s">
        <v>447</v>
      </c>
      <c r="D496" s="267" t="s">
        <v>836</v>
      </c>
      <c r="E496" s="266"/>
      <c r="F496" s="265">
        <f>F497</f>
        <v>1044300</v>
      </c>
      <c r="G496" s="265">
        <f t="shared" ref="G496:H498" si="85">G497</f>
        <v>1044300</v>
      </c>
      <c r="H496" s="265">
        <f t="shared" si="85"/>
        <v>1044300</v>
      </c>
    </row>
    <row r="497" spans="1:8" ht="72" x14ac:dyDescent="0.25">
      <c r="A497" s="261" t="s">
        <v>853</v>
      </c>
      <c r="B497" s="268" t="s">
        <v>549</v>
      </c>
      <c r="C497" s="268" t="s">
        <v>447</v>
      </c>
      <c r="D497" s="267" t="s">
        <v>838</v>
      </c>
      <c r="E497" s="266"/>
      <c r="F497" s="265">
        <f>F498</f>
        <v>1044300</v>
      </c>
      <c r="G497" s="265">
        <f t="shared" si="85"/>
        <v>1044300</v>
      </c>
      <c r="H497" s="265">
        <f t="shared" si="85"/>
        <v>1044300</v>
      </c>
    </row>
    <row r="498" spans="1:8" ht="60" x14ac:dyDescent="0.25">
      <c r="A498" s="261" t="s">
        <v>854</v>
      </c>
      <c r="B498" s="268" t="s">
        <v>549</v>
      </c>
      <c r="C498" s="268" t="s">
        <v>447</v>
      </c>
      <c r="D498" s="267" t="s">
        <v>855</v>
      </c>
      <c r="E498" s="266"/>
      <c r="F498" s="265">
        <f>F499</f>
        <v>1044300</v>
      </c>
      <c r="G498" s="265">
        <f t="shared" si="85"/>
        <v>1044300</v>
      </c>
      <c r="H498" s="265">
        <f t="shared" si="85"/>
        <v>1044300</v>
      </c>
    </row>
    <row r="499" spans="1:8" ht="72" x14ac:dyDescent="0.25">
      <c r="A499" s="264" t="s">
        <v>368</v>
      </c>
      <c r="B499" s="268" t="s">
        <v>549</v>
      </c>
      <c r="C499" s="268" t="s">
        <v>447</v>
      </c>
      <c r="D499" s="267" t="s">
        <v>855</v>
      </c>
      <c r="E499" s="266">
        <v>100</v>
      </c>
      <c r="F499" s="265">
        <v>1044300</v>
      </c>
      <c r="G499" s="262">
        <v>1044300</v>
      </c>
      <c r="H499" s="262">
        <v>1044300</v>
      </c>
    </row>
    <row r="500" spans="1:8" ht="24" x14ac:dyDescent="0.25">
      <c r="A500" s="98" t="s">
        <v>426</v>
      </c>
      <c r="B500" s="111">
        <v>10</v>
      </c>
      <c r="C500" s="95" t="s">
        <v>447</v>
      </c>
      <c r="D500" s="94" t="s">
        <v>427</v>
      </c>
      <c r="E500" s="96"/>
      <c r="F500" s="103">
        <f t="shared" ref="F500:H501" si="86">F501</f>
        <v>800000</v>
      </c>
      <c r="G500" s="103">
        <f t="shared" si="86"/>
        <v>800000</v>
      </c>
      <c r="H500" s="103">
        <f t="shared" si="86"/>
        <v>800000</v>
      </c>
    </row>
    <row r="501" spans="1:8" ht="36" x14ac:dyDescent="0.25">
      <c r="A501" s="98" t="s">
        <v>428</v>
      </c>
      <c r="B501" s="111">
        <v>10</v>
      </c>
      <c r="C501" s="95" t="s">
        <v>447</v>
      </c>
      <c r="D501" s="94" t="s">
        <v>429</v>
      </c>
      <c r="E501" s="96"/>
      <c r="F501" s="103">
        <f t="shared" si="86"/>
        <v>800000</v>
      </c>
      <c r="G501" s="103">
        <f t="shared" si="86"/>
        <v>800000</v>
      </c>
      <c r="H501" s="103">
        <f t="shared" si="86"/>
        <v>800000</v>
      </c>
    </row>
    <row r="502" spans="1:8" ht="36" x14ac:dyDescent="0.25">
      <c r="A502" s="98" t="s">
        <v>366</v>
      </c>
      <c r="B502" s="111">
        <v>10</v>
      </c>
      <c r="C502" s="95" t="s">
        <v>447</v>
      </c>
      <c r="D502" s="94" t="s">
        <v>430</v>
      </c>
      <c r="E502" s="96"/>
      <c r="F502" s="103">
        <f>F504+F503</f>
        <v>800000</v>
      </c>
      <c r="G502" s="103">
        <f>G504+G503</f>
        <v>800000</v>
      </c>
      <c r="H502" s="103">
        <f>H504+H503</f>
        <v>800000</v>
      </c>
    </row>
    <row r="503" spans="1:8" ht="70.5" customHeight="1" x14ac:dyDescent="0.25">
      <c r="A503" s="98" t="s">
        <v>368</v>
      </c>
      <c r="B503" s="111">
        <v>10</v>
      </c>
      <c r="C503" s="95" t="s">
        <v>447</v>
      </c>
      <c r="D503" s="94" t="s">
        <v>430</v>
      </c>
      <c r="E503" s="96">
        <v>100</v>
      </c>
      <c r="F503" s="133">
        <v>800000</v>
      </c>
      <c r="G503" s="135">
        <v>800000</v>
      </c>
      <c r="H503" s="135">
        <v>800000</v>
      </c>
    </row>
    <row r="504" spans="1:8" ht="36" hidden="1" x14ac:dyDescent="0.25">
      <c r="A504" s="94" t="s">
        <v>379</v>
      </c>
      <c r="B504" s="111">
        <v>10</v>
      </c>
      <c r="C504" s="95" t="s">
        <v>447</v>
      </c>
      <c r="D504" s="94" t="s">
        <v>430</v>
      </c>
      <c r="E504" s="96">
        <v>200</v>
      </c>
      <c r="F504" s="103"/>
      <c r="G504" s="100"/>
      <c r="H504" s="100"/>
    </row>
    <row r="505" spans="1:8" x14ac:dyDescent="0.25">
      <c r="A505" s="88" t="s">
        <v>856</v>
      </c>
      <c r="B505" s="89">
        <v>11</v>
      </c>
      <c r="C505" s="93" t="s">
        <v>547</v>
      </c>
      <c r="D505" s="90"/>
      <c r="E505" s="91"/>
      <c r="F505" s="92">
        <f>F506+F521</f>
        <v>14080000</v>
      </c>
      <c r="G505" s="92">
        <f>G506+G521</f>
        <v>12821000</v>
      </c>
      <c r="H505" s="92">
        <f>H506+H521</f>
        <v>12821000</v>
      </c>
    </row>
    <row r="506" spans="1:8" x14ac:dyDescent="0.25">
      <c r="A506" s="88" t="s">
        <v>857</v>
      </c>
      <c r="B506" s="89">
        <v>11</v>
      </c>
      <c r="C506" s="93" t="s">
        <v>361</v>
      </c>
      <c r="D506" s="136"/>
      <c r="E506" s="91"/>
      <c r="F506" s="92">
        <f t="shared" ref="F506:H509" si="87">F507</f>
        <v>500000</v>
      </c>
      <c r="G506" s="92">
        <f t="shared" si="87"/>
        <v>200000</v>
      </c>
      <c r="H506" s="92">
        <f t="shared" si="87"/>
        <v>200000</v>
      </c>
    </row>
    <row r="507" spans="1:8" ht="72" x14ac:dyDescent="0.25">
      <c r="A507" s="98" t="s">
        <v>858</v>
      </c>
      <c r="B507" s="111">
        <v>11</v>
      </c>
      <c r="C507" s="95" t="s">
        <v>361</v>
      </c>
      <c r="D507" s="101" t="s">
        <v>749</v>
      </c>
      <c r="E507" s="96"/>
      <c r="F507" s="97">
        <f t="shared" si="87"/>
        <v>500000</v>
      </c>
      <c r="G507" s="97">
        <f t="shared" si="87"/>
        <v>200000</v>
      </c>
      <c r="H507" s="97">
        <f t="shared" si="87"/>
        <v>200000</v>
      </c>
    </row>
    <row r="508" spans="1:8" ht="106.5" customHeight="1" x14ac:dyDescent="0.25">
      <c r="A508" s="98" t="s">
        <v>859</v>
      </c>
      <c r="B508" s="111">
        <v>11</v>
      </c>
      <c r="C508" s="95" t="s">
        <v>361</v>
      </c>
      <c r="D508" s="101" t="s">
        <v>860</v>
      </c>
      <c r="E508" s="96"/>
      <c r="F508" s="97">
        <f>F509+F514+F518</f>
        <v>500000</v>
      </c>
      <c r="G508" s="97">
        <f>G509+G514+G518</f>
        <v>200000</v>
      </c>
      <c r="H508" s="97">
        <f>H509+H514+H518</f>
        <v>200000</v>
      </c>
    </row>
    <row r="509" spans="1:8" ht="60" hidden="1" x14ac:dyDescent="0.25">
      <c r="A509" s="98" t="s">
        <v>861</v>
      </c>
      <c r="B509" s="111">
        <v>11</v>
      </c>
      <c r="C509" s="95" t="s">
        <v>361</v>
      </c>
      <c r="D509" s="94" t="s">
        <v>862</v>
      </c>
      <c r="E509" s="96"/>
      <c r="F509" s="97">
        <f t="shared" si="87"/>
        <v>0</v>
      </c>
      <c r="G509" s="97">
        <f t="shared" si="87"/>
        <v>0</v>
      </c>
      <c r="H509" s="97">
        <f t="shared" si="87"/>
        <v>0</v>
      </c>
    </row>
    <row r="510" spans="1:8" ht="36" hidden="1" x14ac:dyDescent="0.25">
      <c r="A510" s="121" t="s">
        <v>524</v>
      </c>
      <c r="B510" s="111">
        <v>11</v>
      </c>
      <c r="C510" s="95" t="s">
        <v>361</v>
      </c>
      <c r="D510" s="94" t="s">
        <v>863</v>
      </c>
      <c r="E510" s="96"/>
      <c r="F510" s="97">
        <f>F511+F512+F513</f>
        <v>0</v>
      </c>
      <c r="G510" s="97">
        <f>G511+G512+G513</f>
        <v>0</v>
      </c>
      <c r="H510" s="97">
        <f>H511+H512+H513</f>
        <v>0</v>
      </c>
    </row>
    <row r="511" spans="1:8" ht="72" hidden="1" x14ac:dyDescent="0.25">
      <c r="A511" s="121" t="s">
        <v>368</v>
      </c>
      <c r="B511" s="111">
        <v>11</v>
      </c>
      <c r="C511" s="95" t="s">
        <v>361</v>
      </c>
      <c r="D511" s="94" t="s">
        <v>863</v>
      </c>
      <c r="E511" s="96">
        <v>100</v>
      </c>
      <c r="F511" s="127"/>
      <c r="G511" s="127"/>
      <c r="H511" s="127"/>
    </row>
    <row r="512" spans="1:8" ht="36" hidden="1" x14ac:dyDescent="0.25">
      <c r="A512" s="121" t="s">
        <v>379</v>
      </c>
      <c r="B512" s="111">
        <v>11</v>
      </c>
      <c r="C512" s="95" t="s">
        <v>361</v>
      </c>
      <c r="D512" s="94" t="s">
        <v>863</v>
      </c>
      <c r="E512" s="96">
        <v>200</v>
      </c>
      <c r="F512" s="127"/>
      <c r="G512" s="127"/>
      <c r="H512" s="127"/>
    </row>
    <row r="513" spans="1:8" hidden="1" x14ac:dyDescent="0.25">
      <c r="A513" s="94" t="s">
        <v>431</v>
      </c>
      <c r="B513" s="111">
        <v>11</v>
      </c>
      <c r="C513" s="95" t="s">
        <v>361</v>
      </c>
      <c r="D513" s="94" t="s">
        <v>863</v>
      </c>
      <c r="E513" s="96">
        <v>800</v>
      </c>
      <c r="F513" s="107"/>
      <c r="G513" s="107"/>
      <c r="H513" s="107"/>
    </row>
    <row r="514" spans="1:8" ht="48" x14ac:dyDescent="0.25">
      <c r="A514" s="98" t="s">
        <v>864</v>
      </c>
      <c r="B514" s="111">
        <v>11</v>
      </c>
      <c r="C514" s="95" t="s">
        <v>361</v>
      </c>
      <c r="D514" s="94" t="s">
        <v>865</v>
      </c>
      <c r="E514" s="96"/>
      <c r="F514" s="97">
        <f t="shared" ref="F514:H515" si="88">F515</f>
        <v>200000</v>
      </c>
      <c r="G514" s="97">
        <f t="shared" si="88"/>
        <v>100000</v>
      </c>
      <c r="H514" s="97">
        <f t="shared" si="88"/>
        <v>100000</v>
      </c>
    </row>
    <row r="515" spans="1:8" ht="72" x14ac:dyDescent="0.25">
      <c r="A515" s="98" t="s">
        <v>866</v>
      </c>
      <c r="B515" s="111">
        <v>11</v>
      </c>
      <c r="C515" s="95" t="s">
        <v>361</v>
      </c>
      <c r="D515" s="94" t="s">
        <v>867</v>
      </c>
      <c r="E515" s="96"/>
      <c r="F515" s="97">
        <f t="shared" si="88"/>
        <v>200000</v>
      </c>
      <c r="G515" s="97">
        <f t="shared" si="88"/>
        <v>100000</v>
      </c>
      <c r="H515" s="97">
        <f t="shared" si="88"/>
        <v>100000</v>
      </c>
    </row>
    <row r="516" spans="1:8" ht="36" x14ac:dyDescent="0.25">
      <c r="A516" s="94" t="s">
        <v>379</v>
      </c>
      <c r="B516" s="111">
        <v>11</v>
      </c>
      <c r="C516" s="95" t="s">
        <v>361</v>
      </c>
      <c r="D516" s="94" t="s">
        <v>868</v>
      </c>
      <c r="E516" s="96">
        <v>200</v>
      </c>
      <c r="F516" s="97">
        <v>200000</v>
      </c>
      <c r="G516" s="100">
        <v>100000</v>
      </c>
      <c r="H516" s="100">
        <v>100000</v>
      </c>
    </row>
    <row r="517" spans="1:8" x14ac:dyDescent="0.25">
      <c r="A517" s="94" t="s">
        <v>431</v>
      </c>
      <c r="B517" s="111">
        <v>11</v>
      </c>
      <c r="C517" s="95" t="s">
        <v>361</v>
      </c>
      <c r="D517" s="94" t="s">
        <v>868</v>
      </c>
      <c r="E517" s="96">
        <v>800</v>
      </c>
      <c r="F517" s="97">
        <v>0</v>
      </c>
      <c r="G517" s="100">
        <v>0</v>
      </c>
      <c r="H517" s="100">
        <v>0</v>
      </c>
    </row>
    <row r="518" spans="1:8" ht="60" x14ac:dyDescent="0.25">
      <c r="A518" s="94" t="s">
        <v>869</v>
      </c>
      <c r="B518" s="111">
        <v>11</v>
      </c>
      <c r="C518" s="95" t="s">
        <v>361</v>
      </c>
      <c r="D518" s="94" t="s">
        <v>870</v>
      </c>
      <c r="E518" s="96"/>
      <c r="F518" s="97">
        <f t="shared" ref="F518:H519" si="89">F519</f>
        <v>300000</v>
      </c>
      <c r="G518" s="97">
        <f t="shared" si="89"/>
        <v>100000</v>
      </c>
      <c r="H518" s="97">
        <f t="shared" si="89"/>
        <v>100000</v>
      </c>
    </row>
    <row r="519" spans="1:8" ht="60" x14ac:dyDescent="0.25">
      <c r="A519" s="98" t="s">
        <v>871</v>
      </c>
      <c r="B519" s="111">
        <v>11</v>
      </c>
      <c r="C519" s="95" t="s">
        <v>361</v>
      </c>
      <c r="D519" s="94" t="s">
        <v>872</v>
      </c>
      <c r="E519" s="96"/>
      <c r="F519" s="97">
        <f t="shared" si="89"/>
        <v>300000</v>
      </c>
      <c r="G519" s="97">
        <f t="shared" si="89"/>
        <v>100000</v>
      </c>
      <c r="H519" s="97">
        <f t="shared" si="89"/>
        <v>100000</v>
      </c>
    </row>
    <row r="520" spans="1:8" ht="36" x14ac:dyDescent="0.25">
      <c r="A520" s="94" t="s">
        <v>379</v>
      </c>
      <c r="B520" s="111">
        <v>11</v>
      </c>
      <c r="C520" s="95" t="s">
        <v>361</v>
      </c>
      <c r="D520" s="94" t="s">
        <v>872</v>
      </c>
      <c r="E520" s="96">
        <v>200</v>
      </c>
      <c r="F520" s="97">
        <v>300000</v>
      </c>
      <c r="G520" s="100">
        <v>100000</v>
      </c>
      <c r="H520" s="100">
        <v>100000</v>
      </c>
    </row>
    <row r="521" spans="1:8" x14ac:dyDescent="0.25">
      <c r="A521" s="137" t="s">
        <v>873</v>
      </c>
      <c r="B521" s="138" t="s">
        <v>465</v>
      </c>
      <c r="C521" s="138" t="s">
        <v>370</v>
      </c>
      <c r="D521" s="139"/>
      <c r="E521" s="140"/>
      <c r="F521" s="97">
        <f t="shared" ref="F521:H524" si="90">F522</f>
        <v>13580000</v>
      </c>
      <c r="G521" s="97">
        <f t="shared" si="90"/>
        <v>12621000</v>
      </c>
      <c r="H521" s="97">
        <f t="shared" si="90"/>
        <v>12621000</v>
      </c>
    </row>
    <row r="522" spans="1:8" ht="72" x14ac:dyDescent="0.25">
      <c r="A522" s="98" t="s">
        <v>748</v>
      </c>
      <c r="B522" s="138" t="s">
        <v>465</v>
      </c>
      <c r="C522" s="138" t="s">
        <v>370</v>
      </c>
      <c r="D522" s="139" t="s">
        <v>749</v>
      </c>
      <c r="E522" s="140"/>
      <c r="F522" s="97">
        <f t="shared" si="90"/>
        <v>13580000</v>
      </c>
      <c r="G522" s="97">
        <f t="shared" si="90"/>
        <v>12621000</v>
      </c>
      <c r="H522" s="97">
        <f t="shared" si="90"/>
        <v>12621000</v>
      </c>
    </row>
    <row r="523" spans="1:8" ht="108" x14ac:dyDescent="0.25">
      <c r="A523" s="94" t="s">
        <v>874</v>
      </c>
      <c r="B523" s="138" t="s">
        <v>465</v>
      </c>
      <c r="C523" s="138" t="s">
        <v>370</v>
      </c>
      <c r="D523" s="139" t="s">
        <v>860</v>
      </c>
      <c r="E523" s="140"/>
      <c r="F523" s="97">
        <f t="shared" si="90"/>
        <v>13580000</v>
      </c>
      <c r="G523" s="97">
        <f t="shared" si="90"/>
        <v>12621000</v>
      </c>
      <c r="H523" s="97">
        <f t="shared" si="90"/>
        <v>12621000</v>
      </c>
    </row>
    <row r="524" spans="1:8" ht="48" x14ac:dyDescent="0.25">
      <c r="A524" s="141" t="s">
        <v>875</v>
      </c>
      <c r="B524" s="142" t="s">
        <v>465</v>
      </c>
      <c r="C524" s="142" t="s">
        <v>370</v>
      </c>
      <c r="D524" s="143" t="s">
        <v>862</v>
      </c>
      <c r="E524" s="144"/>
      <c r="F524" s="97">
        <f t="shared" si="90"/>
        <v>13580000</v>
      </c>
      <c r="G524" s="97">
        <f t="shared" si="90"/>
        <v>12621000</v>
      </c>
      <c r="H524" s="97">
        <f t="shared" si="90"/>
        <v>12621000</v>
      </c>
    </row>
    <row r="525" spans="1:8" ht="36" x14ac:dyDescent="0.25">
      <c r="A525" s="98" t="s">
        <v>524</v>
      </c>
      <c r="B525" s="138" t="s">
        <v>465</v>
      </c>
      <c r="C525" s="138" t="s">
        <v>370</v>
      </c>
      <c r="D525" s="139" t="s">
        <v>863</v>
      </c>
      <c r="E525" s="140"/>
      <c r="F525" s="97">
        <f>F526+F527+F528</f>
        <v>13580000</v>
      </c>
      <c r="G525" s="97">
        <f>G526+G527+G528</f>
        <v>12621000</v>
      </c>
      <c r="H525" s="97">
        <f>H526+H527+H528</f>
        <v>12621000</v>
      </c>
    </row>
    <row r="526" spans="1:8" ht="72" x14ac:dyDescent="0.25">
      <c r="A526" s="98" t="s">
        <v>368</v>
      </c>
      <c r="B526" s="138" t="s">
        <v>465</v>
      </c>
      <c r="C526" s="138" t="s">
        <v>370</v>
      </c>
      <c r="D526" s="139" t="s">
        <v>863</v>
      </c>
      <c r="E526" s="140" t="s">
        <v>415</v>
      </c>
      <c r="F526" s="145">
        <v>6301000</v>
      </c>
      <c r="G526" s="145">
        <v>6301000</v>
      </c>
      <c r="H526" s="145">
        <v>6301000</v>
      </c>
    </row>
    <row r="527" spans="1:8" ht="36" x14ac:dyDescent="0.25">
      <c r="A527" s="98" t="s">
        <v>379</v>
      </c>
      <c r="B527" s="138" t="s">
        <v>465</v>
      </c>
      <c r="C527" s="138" t="s">
        <v>370</v>
      </c>
      <c r="D527" s="139" t="s">
        <v>863</v>
      </c>
      <c r="E527" s="140" t="s">
        <v>532</v>
      </c>
      <c r="F527" s="145">
        <v>2459000</v>
      </c>
      <c r="G527" s="146" t="s">
        <v>876</v>
      </c>
      <c r="H527" s="146" t="s">
        <v>876</v>
      </c>
    </row>
    <row r="528" spans="1:8" x14ac:dyDescent="0.25">
      <c r="A528" s="98" t="s">
        <v>431</v>
      </c>
      <c r="B528" s="138" t="s">
        <v>465</v>
      </c>
      <c r="C528" s="138" t="s">
        <v>370</v>
      </c>
      <c r="D528" s="139" t="s">
        <v>863</v>
      </c>
      <c r="E528" s="140" t="s">
        <v>533</v>
      </c>
      <c r="F528" s="145">
        <v>4820000</v>
      </c>
      <c r="G528" s="145" t="s">
        <v>877</v>
      </c>
      <c r="H528" s="145" t="s">
        <v>877</v>
      </c>
    </row>
    <row r="529" spans="1:8" ht="48" x14ac:dyDescent="0.25">
      <c r="A529" s="90" t="s">
        <v>878</v>
      </c>
      <c r="B529" s="89">
        <v>14</v>
      </c>
      <c r="C529" s="93" t="s">
        <v>547</v>
      </c>
      <c r="D529" s="90"/>
      <c r="E529" s="91"/>
      <c r="F529" s="92">
        <f>F530</f>
        <v>9191248</v>
      </c>
      <c r="G529" s="92">
        <f>G530</f>
        <v>7904473</v>
      </c>
      <c r="H529" s="92">
        <f>H530</f>
        <v>7352998</v>
      </c>
    </row>
    <row r="530" spans="1:8" ht="48" x14ac:dyDescent="0.25">
      <c r="A530" s="98" t="s">
        <v>879</v>
      </c>
      <c r="B530" s="111">
        <v>14</v>
      </c>
      <c r="C530" s="95" t="s">
        <v>359</v>
      </c>
      <c r="D530" s="94"/>
      <c r="E530" s="96"/>
      <c r="F530" s="97">
        <f t="shared" ref="F530:H534" si="91">F531</f>
        <v>9191248</v>
      </c>
      <c r="G530" s="97">
        <f t="shared" si="91"/>
        <v>7904473</v>
      </c>
      <c r="H530" s="97">
        <f t="shared" si="91"/>
        <v>7352998</v>
      </c>
    </row>
    <row r="531" spans="1:8" ht="108" x14ac:dyDescent="0.25">
      <c r="A531" s="98" t="s">
        <v>880</v>
      </c>
      <c r="B531" s="111">
        <v>14</v>
      </c>
      <c r="C531" s="95" t="s">
        <v>359</v>
      </c>
      <c r="D531" s="94" t="s">
        <v>449</v>
      </c>
      <c r="E531" s="96"/>
      <c r="F531" s="97">
        <f t="shared" si="91"/>
        <v>9191248</v>
      </c>
      <c r="G531" s="97">
        <f t="shared" si="91"/>
        <v>7904473</v>
      </c>
      <c r="H531" s="97">
        <f t="shared" si="91"/>
        <v>7352998</v>
      </c>
    </row>
    <row r="532" spans="1:8" ht="48" x14ac:dyDescent="0.25">
      <c r="A532" s="94" t="s">
        <v>881</v>
      </c>
      <c r="B532" s="111">
        <v>14</v>
      </c>
      <c r="C532" s="95" t="s">
        <v>359</v>
      </c>
      <c r="D532" s="99" t="s">
        <v>882</v>
      </c>
      <c r="E532" s="96"/>
      <c r="F532" s="97">
        <f t="shared" si="91"/>
        <v>9191248</v>
      </c>
      <c r="G532" s="97">
        <f t="shared" si="91"/>
        <v>7904473</v>
      </c>
      <c r="H532" s="97">
        <f t="shared" si="91"/>
        <v>7352998</v>
      </c>
    </row>
    <row r="533" spans="1:8" ht="36" x14ac:dyDescent="0.25">
      <c r="A533" s="98" t="s">
        <v>883</v>
      </c>
      <c r="B533" s="111">
        <v>14</v>
      </c>
      <c r="C533" s="95" t="s">
        <v>359</v>
      </c>
      <c r="D533" s="99" t="s">
        <v>884</v>
      </c>
      <c r="E533" s="96"/>
      <c r="F533" s="97">
        <f t="shared" si="91"/>
        <v>9191248</v>
      </c>
      <c r="G533" s="97">
        <f t="shared" si="91"/>
        <v>7904473</v>
      </c>
      <c r="H533" s="97">
        <f t="shared" si="91"/>
        <v>7352998</v>
      </c>
    </row>
    <row r="534" spans="1:8" ht="60" x14ac:dyDescent="0.25">
      <c r="A534" s="147" t="s">
        <v>885</v>
      </c>
      <c r="B534" s="111">
        <v>14</v>
      </c>
      <c r="C534" s="95" t="s">
        <v>359</v>
      </c>
      <c r="D534" s="99" t="s">
        <v>886</v>
      </c>
      <c r="E534" s="96"/>
      <c r="F534" s="97">
        <f t="shared" si="91"/>
        <v>9191248</v>
      </c>
      <c r="G534" s="97">
        <f t="shared" si="91"/>
        <v>7904473</v>
      </c>
      <c r="H534" s="97">
        <f t="shared" si="91"/>
        <v>7352998</v>
      </c>
    </row>
    <row r="535" spans="1:8" x14ac:dyDescent="0.25">
      <c r="A535" s="94" t="s">
        <v>601</v>
      </c>
      <c r="B535" s="111">
        <v>14</v>
      </c>
      <c r="C535" s="95" t="s">
        <v>359</v>
      </c>
      <c r="D535" s="99" t="s">
        <v>886</v>
      </c>
      <c r="E535" s="96">
        <v>500</v>
      </c>
      <c r="F535" s="97">
        <v>9191248</v>
      </c>
      <c r="G535" s="100">
        <v>7904473</v>
      </c>
      <c r="H535" s="100">
        <v>7352998</v>
      </c>
    </row>
    <row r="536" spans="1:8" x14ac:dyDescent="0.25">
      <c r="A536" s="72"/>
      <c r="B536" s="72"/>
      <c r="C536" s="72"/>
      <c r="D536" s="73"/>
      <c r="E536" s="72"/>
      <c r="F536" s="74"/>
      <c r="G536" s="74"/>
      <c r="H536" s="74"/>
    </row>
  </sheetData>
  <mergeCells count="3">
    <mergeCell ref="F9:H9"/>
    <mergeCell ref="A7:H7"/>
    <mergeCell ref="F1:H6"/>
  </mergeCells>
  <hyperlinks>
    <hyperlink ref="A515" r:id="rId1" display="consultantplus://offline/ref=C6EF3AE28B6C46D1117CBBA251A07B11C6C7C5768D67668B05322DA1BBA42282C9440EEF08E6CC43400F35U6VFM" xr:uid="{00000000-0004-0000-0200-000000000000}"/>
  </hyperlinks>
  <pageMargins left="0.70866141732283472" right="0.70866141732283472" top="0.74803149606299213" bottom="0.74803149606299213" header="0.31496062992125984" footer="0.31496062992125984"/>
  <pageSetup paperSize="9" scale="19" fitToHeight="6" orientation="portrait" verticalDpi="0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L544"/>
  <sheetViews>
    <sheetView workbookViewId="0">
      <selection activeCell="A8" sqref="A8:I8"/>
    </sheetView>
  </sheetViews>
  <sheetFormatPr defaultRowHeight="15" x14ac:dyDescent="0.25"/>
  <cols>
    <col min="1" max="1" width="32.5703125" customWidth="1"/>
    <col min="5" max="5" width="13.5703125" customWidth="1"/>
    <col min="7" max="7" width="15.85546875" customWidth="1"/>
    <col min="8" max="8" width="14.85546875" customWidth="1"/>
    <col min="9" max="9" width="15" customWidth="1"/>
  </cols>
  <sheetData>
    <row r="1" spans="1:12" ht="15" customHeight="1" x14ac:dyDescent="0.25">
      <c r="F1" s="303"/>
      <c r="G1" s="321" t="s">
        <v>1098</v>
      </c>
      <c r="H1" s="321"/>
      <c r="I1" s="321"/>
      <c r="J1" s="189"/>
    </row>
    <row r="2" spans="1:12" x14ac:dyDescent="0.25">
      <c r="F2" s="303"/>
      <c r="G2" s="321"/>
      <c r="H2" s="321"/>
      <c r="I2" s="321"/>
      <c r="J2" s="189"/>
    </row>
    <row r="3" spans="1:12" x14ac:dyDescent="0.25">
      <c r="F3" s="303"/>
      <c r="G3" s="321"/>
      <c r="H3" s="321"/>
      <c r="I3" s="321"/>
      <c r="J3" s="189"/>
    </row>
    <row r="4" spans="1:12" x14ac:dyDescent="0.25">
      <c r="F4" s="303"/>
      <c r="G4" s="321"/>
      <c r="H4" s="321"/>
      <c r="I4" s="321"/>
      <c r="J4" s="189"/>
    </row>
    <row r="5" spans="1:12" x14ac:dyDescent="0.25">
      <c r="F5" s="303"/>
      <c r="G5" s="321"/>
      <c r="H5" s="321"/>
      <c r="I5" s="321"/>
      <c r="J5" s="189"/>
    </row>
    <row r="6" spans="1:12" x14ac:dyDescent="0.25">
      <c r="F6" s="303"/>
      <c r="G6" s="321"/>
      <c r="H6" s="321"/>
      <c r="I6" s="321"/>
      <c r="J6" s="189"/>
    </row>
    <row r="7" spans="1:12" ht="27" customHeight="1" x14ac:dyDescent="0.25">
      <c r="F7" s="303"/>
      <c r="G7" s="321"/>
      <c r="H7" s="321"/>
      <c r="I7" s="321"/>
      <c r="J7" s="189"/>
    </row>
    <row r="8" spans="1:12" ht="59.25" customHeight="1" x14ac:dyDescent="0.25">
      <c r="A8" s="320" t="s">
        <v>956</v>
      </c>
      <c r="B8" s="320"/>
      <c r="C8" s="320"/>
      <c r="D8" s="320"/>
      <c r="E8" s="320"/>
      <c r="F8" s="320"/>
      <c r="G8" s="320"/>
      <c r="H8" s="320"/>
      <c r="I8" s="320"/>
    </row>
    <row r="11" spans="1:12" x14ac:dyDescent="0.25">
      <c r="A11" s="148"/>
      <c r="B11" s="156"/>
      <c r="C11" s="156"/>
      <c r="D11" s="156"/>
      <c r="E11" s="156"/>
      <c r="F11" s="156"/>
      <c r="G11" s="317" t="s">
        <v>350</v>
      </c>
      <c r="H11" s="318"/>
      <c r="I11" s="319"/>
      <c r="L11" s="302"/>
    </row>
    <row r="12" spans="1:12" x14ac:dyDescent="0.25">
      <c r="A12" s="159" t="s">
        <v>0</v>
      </c>
      <c r="B12" s="150" t="s">
        <v>1085</v>
      </c>
      <c r="C12" s="150" t="s">
        <v>351</v>
      </c>
      <c r="D12" s="150" t="s">
        <v>352</v>
      </c>
      <c r="E12" s="150" t="s">
        <v>353</v>
      </c>
      <c r="F12" s="150" t="s">
        <v>354</v>
      </c>
      <c r="G12" s="160" t="s">
        <v>310</v>
      </c>
      <c r="H12" s="284" t="s">
        <v>311</v>
      </c>
      <c r="I12" s="284" t="s">
        <v>312</v>
      </c>
    </row>
    <row r="13" spans="1:12" x14ac:dyDescent="0.25">
      <c r="A13" s="150" t="s">
        <v>355</v>
      </c>
      <c r="B13" s="150"/>
      <c r="C13" s="150">
        <v>0</v>
      </c>
      <c r="D13" s="150">
        <v>0</v>
      </c>
      <c r="E13" s="150" t="s">
        <v>356</v>
      </c>
      <c r="F13" s="150">
        <v>0</v>
      </c>
      <c r="G13" s="160">
        <f>G15+G388</f>
        <v>740960594.56999993</v>
      </c>
      <c r="H13" s="160">
        <f>H15+H388+H14</f>
        <v>651679289</v>
      </c>
      <c r="I13" s="160">
        <f>I15+I388+I14</f>
        <v>728892869</v>
      </c>
    </row>
    <row r="14" spans="1:12" x14ac:dyDescent="0.25">
      <c r="A14" s="161" t="s">
        <v>357</v>
      </c>
      <c r="B14" s="150"/>
      <c r="C14" s="150"/>
      <c r="D14" s="150"/>
      <c r="E14" s="150"/>
      <c r="F14" s="150"/>
      <c r="G14" s="160"/>
      <c r="H14" s="160">
        <v>5325012</v>
      </c>
      <c r="I14" s="160">
        <v>11157658</v>
      </c>
    </row>
    <row r="15" spans="1:12" ht="24" x14ac:dyDescent="0.25">
      <c r="A15" s="150" t="s">
        <v>1071</v>
      </c>
      <c r="B15" s="162" t="s">
        <v>889</v>
      </c>
      <c r="C15" s="150"/>
      <c r="D15" s="150"/>
      <c r="E15" s="150"/>
      <c r="F15" s="150"/>
      <c r="G15" s="160">
        <f>G16+G165+G192+G240+G262+G311+G317+G283+G371+G381</f>
        <v>248469176.56999999</v>
      </c>
      <c r="H15" s="160">
        <f>H16+H165+H192+H240+H262+H311+H317+H283+H371+H381</f>
        <v>224534632</v>
      </c>
      <c r="I15" s="160">
        <f>I16+I165+I192+I240+I262+I311+I317+I283+I371+I381</f>
        <v>143371132</v>
      </c>
    </row>
    <row r="16" spans="1:12" ht="24" x14ac:dyDescent="0.25">
      <c r="A16" s="90" t="s">
        <v>358</v>
      </c>
      <c r="B16" s="162" t="s">
        <v>889</v>
      </c>
      <c r="C16" s="136" t="s">
        <v>359</v>
      </c>
      <c r="D16" s="90"/>
      <c r="E16" s="90"/>
      <c r="F16" s="90"/>
      <c r="G16" s="163">
        <f>G17+G31+G98+G103+G22+G80+G75+G93</f>
        <v>75419206.569999993</v>
      </c>
      <c r="H16" s="163">
        <f t="shared" ref="H16:I16" si="0">H17+H31+H98+H103+H22+H80+H75+H93</f>
        <v>56622021</v>
      </c>
      <c r="I16" s="163">
        <f t="shared" si="0"/>
        <v>57348988</v>
      </c>
    </row>
    <row r="17" spans="1:9" ht="48" x14ac:dyDescent="0.25">
      <c r="A17" s="90" t="s">
        <v>360</v>
      </c>
      <c r="B17" s="162" t="s">
        <v>889</v>
      </c>
      <c r="C17" s="136" t="s">
        <v>359</v>
      </c>
      <c r="D17" s="136" t="s">
        <v>361</v>
      </c>
      <c r="E17" s="90"/>
      <c r="F17" s="90"/>
      <c r="G17" s="163">
        <f>G18</f>
        <v>2030000</v>
      </c>
      <c r="H17" s="163">
        <f t="shared" ref="H17:I20" si="1">H18</f>
        <v>2030000</v>
      </c>
      <c r="I17" s="163">
        <f t="shared" si="1"/>
        <v>2030000</v>
      </c>
    </row>
    <row r="18" spans="1:9" ht="24" x14ac:dyDescent="0.25">
      <c r="A18" s="94" t="s">
        <v>890</v>
      </c>
      <c r="B18" s="164" t="s">
        <v>889</v>
      </c>
      <c r="C18" s="101" t="s">
        <v>359</v>
      </c>
      <c r="D18" s="101" t="s">
        <v>361</v>
      </c>
      <c r="E18" s="94" t="s">
        <v>363</v>
      </c>
      <c r="F18" s="94"/>
      <c r="G18" s="165">
        <f>G19</f>
        <v>2030000</v>
      </c>
      <c r="H18" s="165">
        <f t="shared" si="1"/>
        <v>2030000</v>
      </c>
      <c r="I18" s="165">
        <f t="shared" si="1"/>
        <v>2030000</v>
      </c>
    </row>
    <row r="19" spans="1:9" x14ac:dyDescent="0.25">
      <c r="A19" s="94" t="s">
        <v>891</v>
      </c>
      <c r="B19" s="164" t="s">
        <v>889</v>
      </c>
      <c r="C19" s="101" t="s">
        <v>359</v>
      </c>
      <c r="D19" s="101" t="s">
        <v>361</v>
      </c>
      <c r="E19" s="94" t="s">
        <v>365</v>
      </c>
      <c r="F19" s="94"/>
      <c r="G19" s="165">
        <f>G20</f>
        <v>2030000</v>
      </c>
      <c r="H19" s="165">
        <f t="shared" si="1"/>
        <v>2030000</v>
      </c>
      <c r="I19" s="165">
        <f t="shared" si="1"/>
        <v>2030000</v>
      </c>
    </row>
    <row r="20" spans="1:9" ht="36" x14ac:dyDescent="0.25">
      <c r="A20" s="94" t="s">
        <v>366</v>
      </c>
      <c r="B20" s="164" t="s">
        <v>889</v>
      </c>
      <c r="C20" s="101" t="s">
        <v>359</v>
      </c>
      <c r="D20" s="101" t="s">
        <v>361</v>
      </c>
      <c r="E20" s="99" t="s">
        <v>892</v>
      </c>
      <c r="F20" s="94"/>
      <c r="G20" s="165">
        <f>G21</f>
        <v>2030000</v>
      </c>
      <c r="H20" s="165">
        <f t="shared" si="1"/>
        <v>2030000</v>
      </c>
      <c r="I20" s="165">
        <f t="shared" si="1"/>
        <v>2030000</v>
      </c>
    </row>
    <row r="21" spans="1:9" ht="72" x14ac:dyDescent="0.25">
      <c r="A21" s="94" t="s">
        <v>368</v>
      </c>
      <c r="B21" s="164" t="s">
        <v>889</v>
      </c>
      <c r="C21" s="101" t="s">
        <v>359</v>
      </c>
      <c r="D21" s="101" t="s">
        <v>361</v>
      </c>
      <c r="E21" s="99" t="s">
        <v>892</v>
      </c>
      <c r="F21" s="94">
        <v>100</v>
      </c>
      <c r="G21" s="165">
        <v>2030000</v>
      </c>
      <c r="H21" s="165">
        <v>2030000</v>
      </c>
      <c r="I21" s="165">
        <v>2030000</v>
      </c>
    </row>
    <row r="22" spans="1:9" ht="60" x14ac:dyDescent="0.25">
      <c r="A22" s="90" t="s">
        <v>369</v>
      </c>
      <c r="B22" s="162" t="s">
        <v>889</v>
      </c>
      <c r="C22" s="136" t="s">
        <v>359</v>
      </c>
      <c r="D22" s="136" t="s">
        <v>370</v>
      </c>
      <c r="E22" s="151"/>
      <c r="F22" s="90"/>
      <c r="G22" s="163">
        <f>G23+G28</f>
        <v>965000</v>
      </c>
      <c r="H22" s="163">
        <f>H23+H28</f>
        <v>880000</v>
      </c>
      <c r="I22" s="163">
        <f>I23+I28</f>
        <v>880000</v>
      </c>
    </row>
    <row r="23" spans="1:9" ht="36" x14ac:dyDescent="0.25">
      <c r="A23" s="94" t="s">
        <v>371</v>
      </c>
      <c r="B23" s="164" t="s">
        <v>889</v>
      </c>
      <c r="C23" s="101" t="s">
        <v>359</v>
      </c>
      <c r="D23" s="101" t="s">
        <v>370</v>
      </c>
      <c r="E23" s="99" t="s">
        <v>372</v>
      </c>
      <c r="F23" s="94"/>
      <c r="G23" s="165">
        <f>G24</f>
        <v>135000</v>
      </c>
      <c r="H23" s="165">
        <f t="shared" ref="H23:I26" si="2">H24</f>
        <v>50000</v>
      </c>
      <c r="I23" s="165">
        <f t="shared" si="2"/>
        <v>50000</v>
      </c>
    </row>
    <row r="24" spans="1:9" ht="60" x14ac:dyDescent="0.25">
      <c r="A24" s="94" t="s">
        <v>373</v>
      </c>
      <c r="B24" s="164" t="s">
        <v>889</v>
      </c>
      <c r="C24" s="101" t="s">
        <v>359</v>
      </c>
      <c r="D24" s="101" t="s">
        <v>370</v>
      </c>
      <c r="E24" s="99" t="s">
        <v>374</v>
      </c>
      <c r="F24" s="94"/>
      <c r="G24" s="165">
        <f>G25</f>
        <v>135000</v>
      </c>
      <c r="H24" s="165">
        <f t="shared" si="2"/>
        <v>50000</v>
      </c>
      <c r="I24" s="165">
        <f t="shared" si="2"/>
        <v>50000</v>
      </c>
    </row>
    <row r="25" spans="1:9" ht="72" x14ac:dyDescent="0.25">
      <c r="A25" s="94" t="s">
        <v>375</v>
      </c>
      <c r="B25" s="164" t="s">
        <v>889</v>
      </c>
      <c r="C25" s="101" t="s">
        <v>359</v>
      </c>
      <c r="D25" s="101" t="s">
        <v>370</v>
      </c>
      <c r="E25" s="99" t="s">
        <v>376</v>
      </c>
      <c r="F25" s="94"/>
      <c r="G25" s="165">
        <f>G26</f>
        <v>135000</v>
      </c>
      <c r="H25" s="165">
        <f t="shared" si="2"/>
        <v>50000</v>
      </c>
      <c r="I25" s="165">
        <f t="shared" si="2"/>
        <v>50000</v>
      </c>
    </row>
    <row r="26" spans="1:9" ht="24" x14ac:dyDescent="0.25">
      <c r="A26" s="94" t="s">
        <v>377</v>
      </c>
      <c r="B26" s="164" t="s">
        <v>889</v>
      </c>
      <c r="C26" s="101" t="s">
        <v>359</v>
      </c>
      <c r="D26" s="101" t="s">
        <v>370</v>
      </c>
      <c r="E26" s="99" t="s">
        <v>378</v>
      </c>
      <c r="F26" s="94"/>
      <c r="G26" s="165">
        <f>G27</f>
        <v>135000</v>
      </c>
      <c r="H26" s="165">
        <f t="shared" si="2"/>
        <v>50000</v>
      </c>
      <c r="I26" s="165">
        <f t="shared" si="2"/>
        <v>50000</v>
      </c>
    </row>
    <row r="27" spans="1:9" ht="36" x14ac:dyDescent="0.25">
      <c r="A27" s="94" t="s">
        <v>379</v>
      </c>
      <c r="B27" s="164" t="s">
        <v>889</v>
      </c>
      <c r="C27" s="101" t="s">
        <v>359</v>
      </c>
      <c r="D27" s="101" t="s">
        <v>370</v>
      </c>
      <c r="E27" s="99" t="s">
        <v>378</v>
      </c>
      <c r="F27" s="94">
        <v>200</v>
      </c>
      <c r="G27" s="165">
        <v>135000</v>
      </c>
      <c r="H27" s="165">
        <v>50000</v>
      </c>
      <c r="I27" s="165">
        <v>50000</v>
      </c>
    </row>
    <row r="28" spans="1:9" ht="24" x14ac:dyDescent="0.25">
      <c r="A28" s="94" t="s">
        <v>382</v>
      </c>
      <c r="B28" s="164" t="s">
        <v>889</v>
      </c>
      <c r="C28" s="101" t="s">
        <v>359</v>
      </c>
      <c r="D28" s="101" t="s">
        <v>370</v>
      </c>
      <c r="E28" s="99" t="s">
        <v>383</v>
      </c>
      <c r="F28" s="94"/>
      <c r="G28" s="165">
        <f t="shared" ref="G28:I29" si="3">G29</f>
        <v>830000</v>
      </c>
      <c r="H28" s="165">
        <f t="shared" si="3"/>
        <v>830000</v>
      </c>
      <c r="I28" s="165">
        <f t="shared" si="3"/>
        <v>830000</v>
      </c>
    </row>
    <row r="29" spans="1:9" ht="36" x14ac:dyDescent="0.25">
      <c r="A29" s="94" t="s">
        <v>366</v>
      </c>
      <c r="B29" s="164" t="s">
        <v>889</v>
      </c>
      <c r="C29" s="101" t="s">
        <v>359</v>
      </c>
      <c r="D29" s="101" t="s">
        <v>370</v>
      </c>
      <c r="E29" s="99" t="s">
        <v>384</v>
      </c>
      <c r="F29" s="94"/>
      <c r="G29" s="165">
        <f t="shared" si="3"/>
        <v>830000</v>
      </c>
      <c r="H29" s="165">
        <f t="shared" si="3"/>
        <v>830000</v>
      </c>
      <c r="I29" s="165">
        <f t="shared" si="3"/>
        <v>830000</v>
      </c>
    </row>
    <row r="30" spans="1:9" ht="72" x14ac:dyDescent="0.25">
      <c r="A30" s="94" t="s">
        <v>368</v>
      </c>
      <c r="B30" s="164" t="s">
        <v>889</v>
      </c>
      <c r="C30" s="101" t="s">
        <v>359</v>
      </c>
      <c r="D30" s="101" t="s">
        <v>370</v>
      </c>
      <c r="E30" s="99" t="s">
        <v>384</v>
      </c>
      <c r="F30" s="94">
        <v>100</v>
      </c>
      <c r="G30" s="165">
        <v>830000</v>
      </c>
      <c r="H30" s="165">
        <v>830000</v>
      </c>
      <c r="I30" s="165">
        <v>830000</v>
      </c>
    </row>
    <row r="31" spans="1:9" ht="72" x14ac:dyDescent="0.25">
      <c r="A31" s="90" t="s">
        <v>385</v>
      </c>
      <c r="B31" s="162" t="s">
        <v>889</v>
      </c>
      <c r="C31" s="136" t="s">
        <v>359</v>
      </c>
      <c r="D31" s="136" t="s">
        <v>386</v>
      </c>
      <c r="E31" s="90"/>
      <c r="F31" s="90"/>
      <c r="G31" s="163">
        <f>G32+G39+G48+G53+G60+G65+G71</f>
        <v>22193623</v>
      </c>
      <c r="H31" s="163">
        <f>H32+H39+H48+H53+H60+H65+H71</f>
        <v>21498623</v>
      </c>
      <c r="I31" s="163">
        <f>I32+I39+I48+I53+I60+I65+I71</f>
        <v>21585590</v>
      </c>
    </row>
    <row r="32" spans="1:9" ht="48" x14ac:dyDescent="0.25">
      <c r="A32" s="94" t="s">
        <v>893</v>
      </c>
      <c r="B32" s="164" t="s">
        <v>889</v>
      </c>
      <c r="C32" s="101" t="s">
        <v>359</v>
      </c>
      <c r="D32" s="101" t="s">
        <v>386</v>
      </c>
      <c r="E32" s="101" t="s">
        <v>388</v>
      </c>
      <c r="F32" s="94"/>
      <c r="G32" s="165">
        <f>G33</f>
        <v>86967</v>
      </c>
      <c r="H32" s="165">
        <f>H33</f>
        <v>86967</v>
      </c>
      <c r="I32" s="165">
        <f>I33</f>
        <v>173934</v>
      </c>
    </row>
    <row r="33" spans="1:9" ht="60" x14ac:dyDescent="0.25">
      <c r="A33" s="134" t="s">
        <v>389</v>
      </c>
      <c r="B33" s="166" t="s">
        <v>889</v>
      </c>
      <c r="C33" s="132" t="s">
        <v>359</v>
      </c>
      <c r="D33" s="132" t="s">
        <v>386</v>
      </c>
      <c r="E33" s="132" t="s">
        <v>390</v>
      </c>
      <c r="F33" s="134"/>
      <c r="G33" s="165">
        <f>G34</f>
        <v>86967</v>
      </c>
      <c r="H33" s="165">
        <f t="shared" ref="H33:I37" si="4">H34</f>
        <v>86967</v>
      </c>
      <c r="I33" s="165">
        <f t="shared" si="4"/>
        <v>173934</v>
      </c>
    </row>
    <row r="34" spans="1:9" ht="48" x14ac:dyDescent="0.25">
      <c r="A34" s="134" t="s">
        <v>391</v>
      </c>
      <c r="B34" s="166" t="s">
        <v>889</v>
      </c>
      <c r="C34" s="132" t="s">
        <v>359</v>
      </c>
      <c r="D34" s="132" t="s">
        <v>386</v>
      </c>
      <c r="E34" s="132" t="s">
        <v>392</v>
      </c>
      <c r="F34" s="134"/>
      <c r="G34" s="165">
        <f>G37+G35</f>
        <v>86967</v>
      </c>
      <c r="H34" s="165">
        <f t="shared" ref="H34:I34" si="5">H37+H35</f>
        <v>86967</v>
      </c>
      <c r="I34" s="165">
        <f t="shared" si="5"/>
        <v>173934</v>
      </c>
    </row>
    <row r="35" spans="1:9" ht="72" x14ac:dyDescent="0.25">
      <c r="A35" s="134" t="s">
        <v>393</v>
      </c>
      <c r="B35" s="166" t="s">
        <v>889</v>
      </c>
      <c r="C35" s="132" t="s">
        <v>359</v>
      </c>
      <c r="D35" s="132" t="s">
        <v>386</v>
      </c>
      <c r="E35" s="132" t="s">
        <v>1093</v>
      </c>
      <c r="F35" s="134"/>
      <c r="G35" s="165">
        <f>G36</f>
        <v>0</v>
      </c>
      <c r="H35" s="165">
        <f t="shared" ref="H35:I35" si="6">H36</f>
        <v>86967</v>
      </c>
      <c r="I35" s="165">
        <f t="shared" si="6"/>
        <v>173934</v>
      </c>
    </row>
    <row r="36" spans="1:9" ht="72" x14ac:dyDescent="0.25">
      <c r="A36" s="134" t="s">
        <v>368</v>
      </c>
      <c r="B36" s="166" t="s">
        <v>889</v>
      </c>
      <c r="C36" s="132" t="s">
        <v>359</v>
      </c>
      <c r="D36" s="132" t="s">
        <v>386</v>
      </c>
      <c r="E36" s="132" t="s">
        <v>1093</v>
      </c>
      <c r="F36" s="134">
        <v>100</v>
      </c>
      <c r="G36" s="165"/>
      <c r="H36" s="165">
        <v>86967</v>
      </c>
      <c r="I36" s="165">
        <v>173934</v>
      </c>
    </row>
    <row r="37" spans="1:9" ht="72" x14ac:dyDescent="0.25">
      <c r="A37" s="134" t="s">
        <v>393</v>
      </c>
      <c r="B37" s="166" t="s">
        <v>889</v>
      </c>
      <c r="C37" s="132" t="s">
        <v>359</v>
      </c>
      <c r="D37" s="132" t="s">
        <v>386</v>
      </c>
      <c r="E37" s="132" t="s">
        <v>1094</v>
      </c>
      <c r="F37" s="134"/>
      <c r="G37" s="165">
        <f>G38</f>
        <v>86967</v>
      </c>
      <c r="H37" s="165">
        <f t="shared" si="4"/>
        <v>0</v>
      </c>
      <c r="I37" s="165">
        <f t="shared" si="4"/>
        <v>0</v>
      </c>
    </row>
    <row r="38" spans="1:9" ht="72" x14ac:dyDescent="0.25">
      <c r="A38" s="134" t="s">
        <v>368</v>
      </c>
      <c r="B38" s="166" t="s">
        <v>889</v>
      </c>
      <c r="C38" s="132" t="s">
        <v>359</v>
      </c>
      <c r="D38" s="132" t="s">
        <v>386</v>
      </c>
      <c r="E38" s="132" t="s">
        <v>1094</v>
      </c>
      <c r="F38" s="134">
        <v>100</v>
      </c>
      <c r="G38" s="165">
        <v>86967</v>
      </c>
      <c r="H38" s="165"/>
      <c r="I38" s="165"/>
    </row>
    <row r="39" spans="1:9" ht="36" x14ac:dyDescent="0.25">
      <c r="A39" s="94" t="s">
        <v>894</v>
      </c>
      <c r="B39" s="164" t="s">
        <v>889</v>
      </c>
      <c r="C39" s="101" t="s">
        <v>359</v>
      </c>
      <c r="D39" s="101" t="s">
        <v>386</v>
      </c>
      <c r="E39" s="101" t="s">
        <v>372</v>
      </c>
      <c r="F39" s="94"/>
      <c r="G39" s="165">
        <f>G40</f>
        <v>2295000</v>
      </c>
      <c r="H39" s="165">
        <f>H40</f>
        <v>1600000</v>
      </c>
      <c r="I39" s="165">
        <f>I40</f>
        <v>1600000</v>
      </c>
    </row>
    <row r="40" spans="1:9" ht="60" x14ac:dyDescent="0.25">
      <c r="A40" s="94" t="s">
        <v>373</v>
      </c>
      <c r="B40" s="164" t="s">
        <v>889</v>
      </c>
      <c r="C40" s="101" t="s">
        <v>359</v>
      </c>
      <c r="D40" s="101" t="s">
        <v>386</v>
      </c>
      <c r="E40" s="99" t="s">
        <v>374</v>
      </c>
      <c r="F40" s="94"/>
      <c r="G40" s="165">
        <f>G45+G41</f>
        <v>2295000</v>
      </c>
      <c r="H40" s="165">
        <f>H45+H41</f>
        <v>1600000</v>
      </c>
      <c r="I40" s="165">
        <f>I45+I41</f>
        <v>1600000</v>
      </c>
    </row>
    <row r="41" spans="1:9" ht="60" x14ac:dyDescent="0.25">
      <c r="A41" s="94" t="s">
        <v>395</v>
      </c>
      <c r="B41" s="164" t="s">
        <v>889</v>
      </c>
      <c r="C41" s="101" t="s">
        <v>359</v>
      </c>
      <c r="D41" s="101" t="s">
        <v>386</v>
      </c>
      <c r="E41" s="99" t="s">
        <v>396</v>
      </c>
      <c r="F41" s="94"/>
      <c r="G41" s="165">
        <f>G42</f>
        <v>100000</v>
      </c>
      <c r="H41" s="165">
        <f>H42</f>
        <v>100000</v>
      </c>
      <c r="I41" s="165">
        <f>I42</f>
        <v>100000</v>
      </c>
    </row>
    <row r="42" spans="1:9" ht="24" x14ac:dyDescent="0.25">
      <c r="A42" s="94" t="s">
        <v>377</v>
      </c>
      <c r="B42" s="164" t="s">
        <v>889</v>
      </c>
      <c r="C42" s="101" t="s">
        <v>359</v>
      </c>
      <c r="D42" s="101" t="s">
        <v>386</v>
      </c>
      <c r="E42" s="99" t="s">
        <v>397</v>
      </c>
      <c r="F42" s="94"/>
      <c r="G42" s="165">
        <f>G44+G43</f>
        <v>100000</v>
      </c>
      <c r="H42" s="165">
        <f>H44+H43</f>
        <v>100000</v>
      </c>
      <c r="I42" s="165">
        <f>I44+I43</f>
        <v>100000</v>
      </c>
    </row>
    <row r="43" spans="1:9" ht="72" x14ac:dyDescent="0.25">
      <c r="A43" s="94" t="s">
        <v>368</v>
      </c>
      <c r="B43" s="164" t="s">
        <v>889</v>
      </c>
      <c r="C43" s="101" t="s">
        <v>359</v>
      </c>
      <c r="D43" s="101" t="s">
        <v>386</v>
      </c>
      <c r="E43" s="99" t="s">
        <v>397</v>
      </c>
      <c r="F43" s="94">
        <v>100</v>
      </c>
      <c r="G43" s="165">
        <v>50000</v>
      </c>
      <c r="H43" s="165">
        <v>50000</v>
      </c>
      <c r="I43" s="165">
        <v>50000</v>
      </c>
    </row>
    <row r="44" spans="1:9" ht="36" x14ac:dyDescent="0.25">
      <c r="A44" s="94" t="s">
        <v>379</v>
      </c>
      <c r="B44" s="164" t="s">
        <v>889</v>
      </c>
      <c r="C44" s="101" t="s">
        <v>359</v>
      </c>
      <c r="D44" s="101" t="s">
        <v>386</v>
      </c>
      <c r="E44" s="99" t="s">
        <v>397</v>
      </c>
      <c r="F44" s="94">
        <v>200</v>
      </c>
      <c r="G44" s="165">
        <v>50000</v>
      </c>
      <c r="H44" s="165">
        <v>50000</v>
      </c>
      <c r="I44" s="165">
        <v>50000</v>
      </c>
    </row>
    <row r="45" spans="1:9" x14ac:dyDescent="0.25">
      <c r="A45" s="148" t="s">
        <v>375</v>
      </c>
      <c r="B45" s="164" t="s">
        <v>889</v>
      </c>
      <c r="C45" s="101" t="s">
        <v>359</v>
      </c>
      <c r="D45" s="101" t="s">
        <v>386</v>
      </c>
      <c r="E45" s="99" t="s">
        <v>376</v>
      </c>
      <c r="F45" s="94"/>
      <c r="G45" s="165">
        <f t="shared" ref="G45:I46" si="7">G46</f>
        <v>2195000</v>
      </c>
      <c r="H45" s="165">
        <f t="shared" si="7"/>
        <v>1500000</v>
      </c>
      <c r="I45" s="165">
        <f t="shared" si="7"/>
        <v>1500000</v>
      </c>
    </row>
    <row r="46" spans="1:9" ht="24" x14ac:dyDescent="0.25">
      <c r="A46" s="94" t="s">
        <v>377</v>
      </c>
      <c r="B46" s="164" t="s">
        <v>889</v>
      </c>
      <c r="C46" s="101" t="s">
        <v>359</v>
      </c>
      <c r="D46" s="101" t="s">
        <v>386</v>
      </c>
      <c r="E46" s="99" t="s">
        <v>378</v>
      </c>
      <c r="F46" s="94"/>
      <c r="G46" s="165">
        <f>G47</f>
        <v>2195000</v>
      </c>
      <c r="H46" s="165">
        <f t="shared" si="7"/>
        <v>1500000</v>
      </c>
      <c r="I46" s="165">
        <f t="shared" si="7"/>
        <v>1500000</v>
      </c>
    </row>
    <row r="47" spans="1:9" ht="36" x14ac:dyDescent="0.25">
      <c r="A47" s="94" t="s">
        <v>379</v>
      </c>
      <c r="B47" s="164" t="s">
        <v>889</v>
      </c>
      <c r="C47" s="101" t="s">
        <v>359</v>
      </c>
      <c r="D47" s="101" t="s">
        <v>386</v>
      </c>
      <c r="E47" s="99" t="s">
        <v>378</v>
      </c>
      <c r="F47" s="94">
        <v>200</v>
      </c>
      <c r="G47" s="167">
        <v>2195000</v>
      </c>
      <c r="H47" s="167">
        <v>1500000</v>
      </c>
      <c r="I47" s="167">
        <v>1500000</v>
      </c>
    </row>
    <row r="48" spans="1:9" ht="36" x14ac:dyDescent="0.25">
      <c r="A48" s="94" t="s">
        <v>895</v>
      </c>
      <c r="B48" s="164" t="s">
        <v>889</v>
      </c>
      <c r="C48" s="101" t="s">
        <v>359</v>
      </c>
      <c r="D48" s="101" t="s">
        <v>386</v>
      </c>
      <c r="E48" s="94" t="s">
        <v>400</v>
      </c>
      <c r="F48" s="94"/>
      <c r="G48" s="165">
        <f>G49</f>
        <v>237464</v>
      </c>
      <c r="H48" s="165">
        <f t="shared" ref="H48:I51" si="8">H49</f>
        <v>237464</v>
      </c>
      <c r="I48" s="165">
        <f t="shared" si="8"/>
        <v>237464</v>
      </c>
    </row>
    <row r="49" spans="1:9" ht="72" x14ac:dyDescent="0.25">
      <c r="A49" s="94" t="s">
        <v>401</v>
      </c>
      <c r="B49" s="164" t="s">
        <v>889</v>
      </c>
      <c r="C49" s="101" t="s">
        <v>359</v>
      </c>
      <c r="D49" s="101" t="s">
        <v>386</v>
      </c>
      <c r="E49" s="94" t="s">
        <v>402</v>
      </c>
      <c r="F49" s="94"/>
      <c r="G49" s="165">
        <f>G50</f>
        <v>237464</v>
      </c>
      <c r="H49" s="165">
        <f t="shared" si="8"/>
        <v>237464</v>
      </c>
      <c r="I49" s="165">
        <f t="shared" si="8"/>
        <v>237464</v>
      </c>
    </row>
    <row r="50" spans="1:9" ht="48" x14ac:dyDescent="0.25">
      <c r="A50" s="94" t="s">
        <v>403</v>
      </c>
      <c r="B50" s="164" t="s">
        <v>889</v>
      </c>
      <c r="C50" s="101" t="s">
        <v>359</v>
      </c>
      <c r="D50" s="101" t="s">
        <v>386</v>
      </c>
      <c r="E50" s="94" t="s">
        <v>404</v>
      </c>
      <c r="F50" s="94"/>
      <c r="G50" s="165">
        <f>G51</f>
        <v>237464</v>
      </c>
      <c r="H50" s="165">
        <f t="shared" si="8"/>
        <v>237464</v>
      </c>
      <c r="I50" s="165">
        <f t="shared" si="8"/>
        <v>237464</v>
      </c>
    </row>
    <row r="51" spans="1:9" ht="36" x14ac:dyDescent="0.25">
      <c r="A51" s="94" t="s">
        <v>405</v>
      </c>
      <c r="B51" s="164" t="s">
        <v>889</v>
      </c>
      <c r="C51" s="101" t="s">
        <v>359</v>
      </c>
      <c r="D51" s="101" t="s">
        <v>386</v>
      </c>
      <c r="E51" s="94" t="s">
        <v>406</v>
      </c>
      <c r="F51" s="94"/>
      <c r="G51" s="165">
        <f>G52</f>
        <v>237464</v>
      </c>
      <c r="H51" s="165">
        <f t="shared" si="8"/>
        <v>237464</v>
      </c>
      <c r="I51" s="165">
        <f t="shared" si="8"/>
        <v>237464</v>
      </c>
    </row>
    <row r="52" spans="1:9" ht="72" x14ac:dyDescent="0.25">
      <c r="A52" s="94" t="s">
        <v>368</v>
      </c>
      <c r="B52" s="164" t="s">
        <v>889</v>
      </c>
      <c r="C52" s="101" t="s">
        <v>359</v>
      </c>
      <c r="D52" s="101" t="s">
        <v>386</v>
      </c>
      <c r="E52" s="94" t="s">
        <v>406</v>
      </c>
      <c r="F52" s="94">
        <v>100</v>
      </c>
      <c r="G52" s="168">
        <v>237464</v>
      </c>
      <c r="H52" s="168">
        <v>237464</v>
      </c>
      <c r="I52" s="168">
        <v>237464</v>
      </c>
    </row>
    <row r="53" spans="1:9" ht="48" x14ac:dyDescent="0.25">
      <c r="A53" s="94" t="s">
        <v>407</v>
      </c>
      <c r="B53" s="164" t="s">
        <v>889</v>
      </c>
      <c r="C53" s="126" t="s">
        <v>359</v>
      </c>
      <c r="D53" s="126" t="s">
        <v>386</v>
      </c>
      <c r="E53" s="94" t="s">
        <v>408</v>
      </c>
      <c r="F53" s="126"/>
      <c r="G53" s="165">
        <f t="shared" ref="G53:I58" si="9">G54</f>
        <v>696200</v>
      </c>
      <c r="H53" s="165">
        <f t="shared" si="9"/>
        <v>696200</v>
      </c>
      <c r="I53" s="165">
        <f t="shared" si="9"/>
        <v>696200</v>
      </c>
    </row>
    <row r="54" spans="1:9" ht="84" x14ac:dyDescent="0.25">
      <c r="A54" s="94" t="s">
        <v>896</v>
      </c>
      <c r="B54" s="164" t="s">
        <v>889</v>
      </c>
      <c r="C54" s="126" t="s">
        <v>359</v>
      </c>
      <c r="D54" s="126" t="s">
        <v>386</v>
      </c>
      <c r="E54" s="94" t="s">
        <v>410</v>
      </c>
      <c r="F54" s="126"/>
      <c r="G54" s="165">
        <f t="shared" si="9"/>
        <v>696200</v>
      </c>
      <c r="H54" s="165">
        <f t="shared" si="9"/>
        <v>696200</v>
      </c>
      <c r="I54" s="165">
        <f t="shared" si="9"/>
        <v>696200</v>
      </c>
    </row>
    <row r="55" spans="1:9" ht="84" x14ac:dyDescent="0.25">
      <c r="A55" s="134" t="s">
        <v>411</v>
      </c>
      <c r="B55" s="166" t="s">
        <v>889</v>
      </c>
      <c r="C55" s="169" t="s">
        <v>359</v>
      </c>
      <c r="D55" s="169" t="s">
        <v>386</v>
      </c>
      <c r="E55" s="134" t="s">
        <v>412</v>
      </c>
      <c r="F55" s="169"/>
      <c r="G55" s="170">
        <f>G56+G57</f>
        <v>696200</v>
      </c>
      <c r="H55" s="170">
        <f>H56+H57</f>
        <v>696200</v>
      </c>
      <c r="I55" s="170">
        <f>I56+I57</f>
        <v>696200</v>
      </c>
    </row>
    <row r="56" spans="1:9" ht="60" x14ac:dyDescent="0.25">
      <c r="A56" s="134" t="s">
        <v>413</v>
      </c>
      <c r="B56" s="166" t="s">
        <v>889</v>
      </c>
      <c r="C56" s="169" t="s">
        <v>359</v>
      </c>
      <c r="D56" s="169" t="s">
        <v>386</v>
      </c>
      <c r="E56" s="134" t="s">
        <v>414</v>
      </c>
      <c r="F56" s="169"/>
      <c r="G56" s="170">
        <f>G57</f>
        <v>348100</v>
      </c>
      <c r="H56" s="170">
        <f>H57</f>
        <v>348100</v>
      </c>
      <c r="I56" s="170">
        <f>I57</f>
        <v>348100</v>
      </c>
    </row>
    <row r="57" spans="1:9" ht="72" x14ac:dyDescent="0.25">
      <c r="A57" s="134" t="s">
        <v>368</v>
      </c>
      <c r="B57" s="166" t="s">
        <v>889</v>
      </c>
      <c r="C57" s="169" t="s">
        <v>359</v>
      </c>
      <c r="D57" s="169" t="s">
        <v>386</v>
      </c>
      <c r="E57" s="134" t="s">
        <v>414</v>
      </c>
      <c r="F57" s="169" t="s">
        <v>415</v>
      </c>
      <c r="G57" s="170">
        <v>348100</v>
      </c>
      <c r="H57" s="170">
        <v>348100</v>
      </c>
      <c r="I57" s="170">
        <v>348100</v>
      </c>
    </row>
    <row r="58" spans="1:9" ht="48" x14ac:dyDescent="0.25">
      <c r="A58" s="94" t="s">
        <v>416</v>
      </c>
      <c r="B58" s="164" t="s">
        <v>889</v>
      </c>
      <c r="C58" s="101" t="s">
        <v>359</v>
      </c>
      <c r="D58" s="101" t="s">
        <v>386</v>
      </c>
      <c r="E58" s="99" t="s">
        <v>417</v>
      </c>
      <c r="F58" s="94"/>
      <c r="G58" s="165">
        <f t="shared" si="9"/>
        <v>348100</v>
      </c>
      <c r="H58" s="165">
        <f t="shared" si="9"/>
        <v>348100</v>
      </c>
      <c r="I58" s="165">
        <f t="shared" si="9"/>
        <v>348100</v>
      </c>
    </row>
    <row r="59" spans="1:9" ht="72" x14ac:dyDescent="0.25">
      <c r="A59" s="94" t="s">
        <v>368</v>
      </c>
      <c r="B59" s="164" t="s">
        <v>889</v>
      </c>
      <c r="C59" s="101" t="s">
        <v>359</v>
      </c>
      <c r="D59" s="101" t="s">
        <v>386</v>
      </c>
      <c r="E59" s="99" t="s">
        <v>417</v>
      </c>
      <c r="F59" s="94">
        <v>100</v>
      </c>
      <c r="G59" s="165">
        <v>348100</v>
      </c>
      <c r="H59" s="165">
        <v>348100</v>
      </c>
      <c r="I59" s="165">
        <v>348100</v>
      </c>
    </row>
    <row r="60" spans="1:9" ht="48" x14ac:dyDescent="0.25">
      <c r="A60" s="94" t="s">
        <v>897</v>
      </c>
      <c r="B60" s="164" t="s">
        <v>889</v>
      </c>
      <c r="C60" s="126" t="s">
        <v>359</v>
      </c>
      <c r="D60" s="126" t="s">
        <v>386</v>
      </c>
      <c r="E60" s="94" t="s">
        <v>419</v>
      </c>
      <c r="F60" s="126"/>
      <c r="G60" s="165">
        <f>G61</f>
        <v>348100</v>
      </c>
      <c r="H60" s="165">
        <f t="shared" ref="H60:I63" si="10">H61</f>
        <v>348100</v>
      </c>
      <c r="I60" s="165">
        <f t="shared" si="10"/>
        <v>348100</v>
      </c>
    </row>
    <row r="61" spans="1:9" ht="60" x14ac:dyDescent="0.25">
      <c r="A61" s="94" t="s">
        <v>898</v>
      </c>
      <c r="B61" s="164" t="s">
        <v>889</v>
      </c>
      <c r="C61" s="126" t="s">
        <v>359</v>
      </c>
      <c r="D61" s="126" t="s">
        <v>386</v>
      </c>
      <c r="E61" s="94" t="s">
        <v>421</v>
      </c>
      <c r="F61" s="126"/>
      <c r="G61" s="165">
        <f>G62</f>
        <v>348100</v>
      </c>
      <c r="H61" s="165">
        <f t="shared" si="10"/>
        <v>348100</v>
      </c>
      <c r="I61" s="165">
        <f t="shared" si="10"/>
        <v>348100</v>
      </c>
    </row>
    <row r="62" spans="1:9" ht="60" x14ac:dyDescent="0.25">
      <c r="A62" s="94" t="s">
        <v>422</v>
      </c>
      <c r="B62" s="164" t="s">
        <v>889</v>
      </c>
      <c r="C62" s="126" t="s">
        <v>359</v>
      </c>
      <c r="D62" s="126" t="s">
        <v>386</v>
      </c>
      <c r="E62" s="94" t="s">
        <v>423</v>
      </c>
      <c r="F62" s="126"/>
      <c r="G62" s="165">
        <f>G63</f>
        <v>348100</v>
      </c>
      <c r="H62" s="165">
        <f t="shared" si="10"/>
        <v>348100</v>
      </c>
      <c r="I62" s="165">
        <f t="shared" si="10"/>
        <v>348100</v>
      </c>
    </row>
    <row r="63" spans="1:9" ht="48" x14ac:dyDescent="0.25">
      <c r="A63" s="94" t="s">
        <v>424</v>
      </c>
      <c r="B63" s="164" t="s">
        <v>889</v>
      </c>
      <c r="C63" s="126" t="s">
        <v>359</v>
      </c>
      <c r="D63" s="126" t="s">
        <v>386</v>
      </c>
      <c r="E63" s="94" t="s">
        <v>425</v>
      </c>
      <c r="F63" s="126"/>
      <c r="G63" s="165">
        <f>G64</f>
        <v>348100</v>
      </c>
      <c r="H63" s="165">
        <f t="shared" si="10"/>
        <v>348100</v>
      </c>
      <c r="I63" s="165">
        <f t="shared" si="10"/>
        <v>348100</v>
      </c>
    </row>
    <row r="64" spans="1:9" ht="72" x14ac:dyDescent="0.25">
      <c r="A64" s="94" t="s">
        <v>368</v>
      </c>
      <c r="B64" s="164" t="s">
        <v>889</v>
      </c>
      <c r="C64" s="126" t="s">
        <v>359</v>
      </c>
      <c r="D64" s="126" t="s">
        <v>386</v>
      </c>
      <c r="E64" s="94" t="s">
        <v>425</v>
      </c>
      <c r="F64" s="126" t="s">
        <v>415</v>
      </c>
      <c r="G64" s="165">
        <v>348100</v>
      </c>
      <c r="H64" s="165">
        <v>348100</v>
      </c>
      <c r="I64" s="165">
        <v>348100</v>
      </c>
    </row>
    <row r="65" spans="1:9" ht="24" x14ac:dyDescent="0.25">
      <c r="A65" s="94" t="s">
        <v>426</v>
      </c>
      <c r="B65" s="164" t="s">
        <v>889</v>
      </c>
      <c r="C65" s="101" t="s">
        <v>359</v>
      </c>
      <c r="D65" s="101" t="s">
        <v>386</v>
      </c>
      <c r="E65" s="94" t="s">
        <v>427</v>
      </c>
      <c r="F65" s="94"/>
      <c r="G65" s="165">
        <f>G66</f>
        <v>18495082</v>
      </c>
      <c r="H65" s="165">
        <f>H66</f>
        <v>18495082</v>
      </c>
      <c r="I65" s="165">
        <f>I66</f>
        <v>18495082</v>
      </c>
    </row>
    <row r="66" spans="1:9" ht="24" x14ac:dyDescent="0.25">
      <c r="A66" s="94" t="s">
        <v>428</v>
      </c>
      <c r="B66" s="164" t="s">
        <v>889</v>
      </c>
      <c r="C66" s="101" t="s">
        <v>359</v>
      </c>
      <c r="D66" s="101" t="s">
        <v>386</v>
      </c>
      <c r="E66" s="94" t="s">
        <v>429</v>
      </c>
      <c r="F66" s="94"/>
      <c r="G66" s="165">
        <f>G67+G69</f>
        <v>18495082</v>
      </c>
      <c r="H66" s="165">
        <f>H67+H69</f>
        <v>18495082</v>
      </c>
      <c r="I66" s="165">
        <f>I67+I69</f>
        <v>18495082</v>
      </c>
    </row>
    <row r="67" spans="1:9" ht="36" x14ac:dyDescent="0.25">
      <c r="A67" s="94" t="s">
        <v>366</v>
      </c>
      <c r="B67" s="164" t="s">
        <v>889</v>
      </c>
      <c r="C67" s="101" t="s">
        <v>359</v>
      </c>
      <c r="D67" s="101" t="s">
        <v>386</v>
      </c>
      <c r="E67" s="94" t="s">
        <v>430</v>
      </c>
      <c r="F67" s="94"/>
      <c r="G67" s="165">
        <f>G68</f>
        <v>18147000</v>
      </c>
      <c r="H67" s="165">
        <f>H68</f>
        <v>18147000</v>
      </c>
      <c r="I67" s="165">
        <f>I68</f>
        <v>18147000</v>
      </c>
    </row>
    <row r="68" spans="1:9" ht="72" x14ac:dyDescent="0.25">
      <c r="A68" s="94" t="s">
        <v>368</v>
      </c>
      <c r="B68" s="164" t="s">
        <v>889</v>
      </c>
      <c r="C68" s="101" t="s">
        <v>359</v>
      </c>
      <c r="D68" s="101" t="s">
        <v>386</v>
      </c>
      <c r="E68" s="94" t="s">
        <v>430</v>
      </c>
      <c r="F68" s="94">
        <v>100</v>
      </c>
      <c r="G68" s="168">
        <v>18147000</v>
      </c>
      <c r="H68" s="168">
        <v>18147000</v>
      </c>
      <c r="I68" s="168">
        <v>18147000</v>
      </c>
    </row>
    <row r="69" spans="1:9" ht="36" x14ac:dyDescent="0.25">
      <c r="A69" s="94" t="s">
        <v>433</v>
      </c>
      <c r="B69" s="164" t="s">
        <v>889</v>
      </c>
      <c r="C69" s="101" t="s">
        <v>359</v>
      </c>
      <c r="D69" s="101" t="s">
        <v>386</v>
      </c>
      <c r="E69" s="94" t="s">
        <v>434</v>
      </c>
      <c r="F69" s="94"/>
      <c r="G69" s="165">
        <f>G70</f>
        <v>348082</v>
      </c>
      <c r="H69" s="165">
        <f>H70</f>
        <v>348082</v>
      </c>
      <c r="I69" s="165">
        <f>I70</f>
        <v>348082</v>
      </c>
    </row>
    <row r="70" spans="1:9" ht="72" x14ac:dyDescent="0.25">
      <c r="A70" s="94" t="s">
        <v>368</v>
      </c>
      <c r="B70" s="164" t="s">
        <v>889</v>
      </c>
      <c r="C70" s="101" t="s">
        <v>359</v>
      </c>
      <c r="D70" s="101" t="s">
        <v>386</v>
      </c>
      <c r="E70" s="94" t="s">
        <v>434</v>
      </c>
      <c r="F70" s="94">
        <v>100</v>
      </c>
      <c r="G70" s="165">
        <v>348082</v>
      </c>
      <c r="H70" s="165">
        <v>348082</v>
      </c>
      <c r="I70" s="165">
        <v>348082</v>
      </c>
    </row>
    <row r="71" spans="1:9" ht="24" x14ac:dyDescent="0.25">
      <c r="A71" s="94" t="s">
        <v>435</v>
      </c>
      <c r="B71" s="164" t="s">
        <v>889</v>
      </c>
      <c r="C71" s="101" t="s">
        <v>359</v>
      </c>
      <c r="D71" s="101" t="s">
        <v>386</v>
      </c>
      <c r="E71" s="94" t="s">
        <v>436</v>
      </c>
      <c r="F71" s="94"/>
      <c r="G71" s="165">
        <f>G72</f>
        <v>34810</v>
      </c>
      <c r="H71" s="165">
        <f t="shared" ref="H71:I73" si="11">H72</f>
        <v>34810</v>
      </c>
      <c r="I71" s="165">
        <f t="shared" si="11"/>
        <v>34810</v>
      </c>
    </row>
    <row r="72" spans="1:9" ht="48" x14ac:dyDescent="0.25">
      <c r="A72" s="94" t="s">
        <v>437</v>
      </c>
      <c r="B72" s="164" t="s">
        <v>889</v>
      </c>
      <c r="C72" s="101" t="s">
        <v>359</v>
      </c>
      <c r="D72" s="101" t="s">
        <v>386</v>
      </c>
      <c r="E72" s="94" t="s">
        <v>438</v>
      </c>
      <c r="F72" s="94"/>
      <c r="G72" s="165">
        <f>G73</f>
        <v>34810</v>
      </c>
      <c r="H72" s="165">
        <f t="shared" si="11"/>
        <v>34810</v>
      </c>
      <c r="I72" s="165">
        <f t="shared" si="11"/>
        <v>34810</v>
      </c>
    </row>
    <row r="73" spans="1:9" ht="60" x14ac:dyDescent="0.25">
      <c r="A73" s="94" t="s">
        <v>439</v>
      </c>
      <c r="B73" s="164" t="s">
        <v>889</v>
      </c>
      <c r="C73" s="101" t="s">
        <v>359</v>
      </c>
      <c r="D73" s="101" t="s">
        <v>386</v>
      </c>
      <c r="E73" s="94" t="s">
        <v>899</v>
      </c>
      <c r="F73" s="94"/>
      <c r="G73" s="165">
        <f>G74</f>
        <v>34810</v>
      </c>
      <c r="H73" s="165">
        <f t="shared" si="11"/>
        <v>34810</v>
      </c>
      <c r="I73" s="165">
        <f t="shared" si="11"/>
        <v>34810</v>
      </c>
    </row>
    <row r="74" spans="1:9" ht="72" x14ac:dyDescent="0.25">
      <c r="A74" s="94" t="s">
        <v>368</v>
      </c>
      <c r="B74" s="164" t="s">
        <v>889</v>
      </c>
      <c r="C74" s="101" t="s">
        <v>359</v>
      </c>
      <c r="D74" s="101" t="s">
        <v>386</v>
      </c>
      <c r="E74" s="94" t="s">
        <v>899</v>
      </c>
      <c r="F74" s="94">
        <v>100</v>
      </c>
      <c r="G74" s="168">
        <v>34810</v>
      </c>
      <c r="H74" s="168">
        <v>34810</v>
      </c>
      <c r="I74" s="168">
        <v>34810</v>
      </c>
    </row>
    <row r="75" spans="1:9" x14ac:dyDescent="0.25">
      <c r="A75" s="90" t="s">
        <v>440</v>
      </c>
      <c r="B75" s="162" t="s">
        <v>889</v>
      </c>
      <c r="C75" s="136" t="s">
        <v>359</v>
      </c>
      <c r="D75" s="136" t="s">
        <v>441</v>
      </c>
      <c r="E75" s="90"/>
      <c r="F75" s="90"/>
      <c r="G75" s="171">
        <f t="shared" ref="G75:I78" si="12">G76</f>
        <v>1986</v>
      </c>
      <c r="H75" s="171">
        <f t="shared" si="12"/>
        <v>0</v>
      </c>
      <c r="I75" s="171">
        <f t="shared" si="12"/>
        <v>0</v>
      </c>
    </row>
    <row r="76" spans="1:9" ht="36" x14ac:dyDescent="0.25">
      <c r="A76" s="94" t="s">
        <v>442</v>
      </c>
      <c r="B76" s="164" t="s">
        <v>889</v>
      </c>
      <c r="C76" s="101" t="s">
        <v>359</v>
      </c>
      <c r="D76" s="101" t="s">
        <v>441</v>
      </c>
      <c r="E76" s="94" t="s">
        <v>527</v>
      </c>
      <c r="F76" s="94"/>
      <c r="G76" s="168">
        <f t="shared" si="12"/>
        <v>1986</v>
      </c>
      <c r="H76" s="168">
        <f t="shared" si="12"/>
        <v>0</v>
      </c>
      <c r="I76" s="168">
        <f t="shared" si="12"/>
        <v>0</v>
      </c>
    </row>
    <row r="77" spans="1:9" ht="24" x14ac:dyDescent="0.25">
      <c r="A77" s="94" t="s">
        <v>528</v>
      </c>
      <c r="B77" s="164" t="s">
        <v>889</v>
      </c>
      <c r="C77" s="101" t="s">
        <v>359</v>
      </c>
      <c r="D77" s="101" t="s">
        <v>441</v>
      </c>
      <c r="E77" s="94" t="s">
        <v>529</v>
      </c>
      <c r="F77" s="94"/>
      <c r="G77" s="168">
        <f t="shared" si="12"/>
        <v>1986</v>
      </c>
      <c r="H77" s="168">
        <f t="shared" si="12"/>
        <v>0</v>
      </c>
      <c r="I77" s="168">
        <f t="shared" si="12"/>
        <v>0</v>
      </c>
    </row>
    <row r="78" spans="1:9" ht="60" x14ac:dyDescent="0.25">
      <c r="A78" s="94" t="s">
        <v>444</v>
      </c>
      <c r="B78" s="164" t="s">
        <v>889</v>
      </c>
      <c r="C78" s="101" t="s">
        <v>359</v>
      </c>
      <c r="D78" s="101" t="s">
        <v>441</v>
      </c>
      <c r="E78" s="94" t="s">
        <v>900</v>
      </c>
      <c r="F78" s="94"/>
      <c r="G78" s="168">
        <f t="shared" si="12"/>
        <v>1986</v>
      </c>
      <c r="H78" s="168">
        <f t="shared" si="12"/>
        <v>0</v>
      </c>
      <c r="I78" s="168">
        <f t="shared" si="12"/>
        <v>0</v>
      </c>
    </row>
    <row r="79" spans="1:9" ht="24" x14ac:dyDescent="0.25">
      <c r="A79" s="94" t="s">
        <v>398</v>
      </c>
      <c r="B79" s="164" t="s">
        <v>889</v>
      </c>
      <c r="C79" s="101" t="s">
        <v>359</v>
      </c>
      <c r="D79" s="101" t="s">
        <v>441</v>
      </c>
      <c r="E79" s="94" t="s">
        <v>900</v>
      </c>
      <c r="F79" s="94">
        <v>200</v>
      </c>
      <c r="G79" s="168">
        <v>1986</v>
      </c>
      <c r="H79" s="168">
        <v>0</v>
      </c>
      <c r="I79" s="168">
        <v>0</v>
      </c>
    </row>
    <row r="80" spans="1:9" ht="48" x14ac:dyDescent="0.25">
      <c r="A80" s="90" t="s">
        <v>446</v>
      </c>
      <c r="B80" s="162" t="s">
        <v>889</v>
      </c>
      <c r="C80" s="136" t="s">
        <v>359</v>
      </c>
      <c r="D80" s="136" t="s">
        <v>447</v>
      </c>
      <c r="E80" s="90"/>
      <c r="F80" s="90"/>
      <c r="G80" s="171">
        <f>G81+G86</f>
        <v>4215082</v>
      </c>
      <c r="H80" s="171">
        <f>H81+H86</f>
        <v>4215082</v>
      </c>
      <c r="I80" s="171">
        <f>I81+I86</f>
        <v>4215082</v>
      </c>
    </row>
    <row r="81" spans="1:9" ht="108" x14ac:dyDescent="0.25">
      <c r="A81" s="94" t="s">
        <v>519</v>
      </c>
      <c r="B81" s="164" t="s">
        <v>889</v>
      </c>
      <c r="C81" s="101" t="s">
        <v>359</v>
      </c>
      <c r="D81" s="101" t="s">
        <v>447</v>
      </c>
      <c r="E81" s="94" t="s">
        <v>449</v>
      </c>
      <c r="F81" s="94"/>
      <c r="G81" s="168">
        <f>G82</f>
        <v>3567000</v>
      </c>
      <c r="H81" s="168">
        <f t="shared" ref="H81:I84" si="13">H82</f>
        <v>3567000</v>
      </c>
      <c r="I81" s="168">
        <f t="shared" si="13"/>
        <v>3567000</v>
      </c>
    </row>
    <row r="82" spans="1:9" ht="60" x14ac:dyDescent="0.25">
      <c r="A82" s="94" t="s">
        <v>520</v>
      </c>
      <c r="B82" s="164" t="s">
        <v>889</v>
      </c>
      <c r="C82" s="101" t="s">
        <v>359</v>
      </c>
      <c r="D82" s="101" t="s">
        <v>447</v>
      </c>
      <c r="E82" s="94" t="s">
        <v>521</v>
      </c>
      <c r="F82" s="94"/>
      <c r="G82" s="168">
        <f>G83</f>
        <v>3567000</v>
      </c>
      <c r="H82" s="168">
        <f t="shared" si="13"/>
        <v>3567000</v>
      </c>
      <c r="I82" s="168">
        <f t="shared" si="13"/>
        <v>3567000</v>
      </c>
    </row>
    <row r="83" spans="1:9" ht="48" x14ac:dyDescent="0.25">
      <c r="A83" s="94" t="s">
        <v>452</v>
      </c>
      <c r="B83" s="164" t="s">
        <v>889</v>
      </c>
      <c r="C83" s="101" t="s">
        <v>359</v>
      </c>
      <c r="D83" s="101" t="s">
        <v>447</v>
      </c>
      <c r="E83" s="94" t="s">
        <v>453</v>
      </c>
      <c r="F83" s="94"/>
      <c r="G83" s="168">
        <f>G84</f>
        <v>3567000</v>
      </c>
      <c r="H83" s="168">
        <f t="shared" si="13"/>
        <v>3567000</v>
      </c>
      <c r="I83" s="168">
        <f t="shared" si="13"/>
        <v>3567000</v>
      </c>
    </row>
    <row r="84" spans="1:9" ht="36" x14ac:dyDescent="0.25">
      <c r="A84" s="94" t="s">
        <v>366</v>
      </c>
      <c r="B84" s="164" t="s">
        <v>889</v>
      </c>
      <c r="C84" s="101" t="s">
        <v>359</v>
      </c>
      <c r="D84" s="101" t="s">
        <v>447</v>
      </c>
      <c r="E84" s="94" t="s">
        <v>454</v>
      </c>
      <c r="F84" s="94"/>
      <c r="G84" s="168">
        <f>G85</f>
        <v>3567000</v>
      </c>
      <c r="H84" s="168">
        <f t="shared" si="13"/>
        <v>3567000</v>
      </c>
      <c r="I84" s="168">
        <f t="shared" si="13"/>
        <v>3567000</v>
      </c>
    </row>
    <row r="85" spans="1:9" ht="72" x14ac:dyDescent="0.25">
      <c r="A85" s="94" t="s">
        <v>368</v>
      </c>
      <c r="B85" s="164" t="s">
        <v>889</v>
      </c>
      <c r="C85" s="101" t="s">
        <v>359</v>
      </c>
      <c r="D85" s="101" t="s">
        <v>447</v>
      </c>
      <c r="E85" s="94" t="s">
        <v>454</v>
      </c>
      <c r="F85" s="94">
        <v>100</v>
      </c>
      <c r="G85" s="168">
        <v>3567000</v>
      </c>
      <c r="H85" s="168">
        <v>3567000</v>
      </c>
      <c r="I85" s="168">
        <v>3567000</v>
      </c>
    </row>
    <row r="86" spans="1:9" ht="36" x14ac:dyDescent="0.25">
      <c r="A86" s="94" t="s">
        <v>455</v>
      </c>
      <c r="B86" s="164" t="s">
        <v>889</v>
      </c>
      <c r="C86" s="101" t="s">
        <v>359</v>
      </c>
      <c r="D86" s="101" t="s">
        <v>447</v>
      </c>
      <c r="E86" s="94" t="s">
        <v>456</v>
      </c>
      <c r="F86" s="94"/>
      <c r="G86" s="168">
        <f>G87+G90</f>
        <v>648082</v>
      </c>
      <c r="H86" s="168">
        <f>H87+H90</f>
        <v>648082</v>
      </c>
      <c r="I86" s="168">
        <f>I87+I90</f>
        <v>648082</v>
      </c>
    </row>
    <row r="87" spans="1:9" ht="24" x14ac:dyDescent="0.25">
      <c r="A87" s="94" t="s">
        <v>457</v>
      </c>
      <c r="B87" s="164" t="s">
        <v>889</v>
      </c>
      <c r="C87" s="101" t="s">
        <v>359</v>
      </c>
      <c r="D87" s="101" t="s">
        <v>447</v>
      </c>
      <c r="E87" s="94" t="s">
        <v>458</v>
      </c>
      <c r="F87" s="94" t="s">
        <v>901</v>
      </c>
      <c r="G87" s="168">
        <f t="shared" ref="G87:I88" si="14">G88</f>
        <v>300000</v>
      </c>
      <c r="H87" s="168">
        <f t="shared" si="14"/>
        <v>300000</v>
      </c>
      <c r="I87" s="168">
        <f t="shared" si="14"/>
        <v>300000</v>
      </c>
    </row>
    <row r="88" spans="1:9" ht="36" x14ac:dyDescent="0.25">
      <c r="A88" s="94" t="s">
        <v>366</v>
      </c>
      <c r="B88" s="164" t="s">
        <v>889</v>
      </c>
      <c r="C88" s="101" t="s">
        <v>359</v>
      </c>
      <c r="D88" s="101" t="s">
        <v>447</v>
      </c>
      <c r="E88" s="94" t="s">
        <v>459</v>
      </c>
      <c r="F88" s="94"/>
      <c r="G88" s="168">
        <f t="shared" si="14"/>
        <v>300000</v>
      </c>
      <c r="H88" s="168">
        <f t="shared" si="14"/>
        <v>300000</v>
      </c>
      <c r="I88" s="168">
        <f t="shared" si="14"/>
        <v>300000</v>
      </c>
    </row>
    <row r="89" spans="1:9" ht="72" x14ac:dyDescent="0.25">
      <c r="A89" s="94" t="s">
        <v>368</v>
      </c>
      <c r="B89" s="164" t="s">
        <v>889</v>
      </c>
      <c r="C89" s="101" t="s">
        <v>359</v>
      </c>
      <c r="D89" s="101" t="s">
        <v>447</v>
      </c>
      <c r="E89" s="94" t="s">
        <v>459</v>
      </c>
      <c r="F89" s="94" t="s">
        <v>415</v>
      </c>
      <c r="G89" s="168">
        <v>300000</v>
      </c>
      <c r="H89" s="168">
        <v>300000</v>
      </c>
      <c r="I89" s="168">
        <v>300000</v>
      </c>
    </row>
    <row r="90" spans="1:9" ht="24" x14ac:dyDescent="0.25">
      <c r="A90" s="94" t="s">
        <v>460</v>
      </c>
      <c r="B90" s="164" t="s">
        <v>889</v>
      </c>
      <c r="C90" s="101" t="s">
        <v>359</v>
      </c>
      <c r="D90" s="101" t="s">
        <v>447</v>
      </c>
      <c r="E90" s="94" t="s">
        <v>461</v>
      </c>
      <c r="F90" s="94"/>
      <c r="G90" s="168">
        <f t="shared" ref="G90:I91" si="15">G91</f>
        <v>348082</v>
      </c>
      <c r="H90" s="168">
        <f t="shared" si="15"/>
        <v>348082</v>
      </c>
      <c r="I90" s="168">
        <f t="shared" si="15"/>
        <v>348082</v>
      </c>
    </row>
    <row r="91" spans="1:9" ht="36" x14ac:dyDescent="0.25">
      <c r="A91" s="94" t="s">
        <v>462</v>
      </c>
      <c r="B91" s="164" t="s">
        <v>889</v>
      </c>
      <c r="C91" s="101" t="s">
        <v>359</v>
      </c>
      <c r="D91" s="101" t="s">
        <v>447</v>
      </c>
      <c r="E91" s="94" t="s">
        <v>463</v>
      </c>
      <c r="F91" s="94"/>
      <c r="G91" s="168">
        <f t="shared" si="15"/>
        <v>348082</v>
      </c>
      <c r="H91" s="168">
        <f t="shared" si="15"/>
        <v>348082</v>
      </c>
      <c r="I91" s="168">
        <f t="shared" si="15"/>
        <v>348082</v>
      </c>
    </row>
    <row r="92" spans="1:9" ht="72" x14ac:dyDescent="0.25">
      <c r="A92" s="94" t="s">
        <v>368</v>
      </c>
      <c r="B92" s="164" t="s">
        <v>889</v>
      </c>
      <c r="C92" s="101" t="s">
        <v>359</v>
      </c>
      <c r="D92" s="101" t="s">
        <v>447</v>
      </c>
      <c r="E92" s="94" t="s">
        <v>463</v>
      </c>
      <c r="F92" s="94" t="s">
        <v>415</v>
      </c>
      <c r="G92" s="168">
        <v>348082</v>
      </c>
      <c r="H92" s="168">
        <v>348082</v>
      </c>
      <c r="I92" s="168">
        <v>348082</v>
      </c>
    </row>
    <row r="93" spans="1:9" ht="24" x14ac:dyDescent="0.25">
      <c r="A93" s="90" t="s">
        <v>1051</v>
      </c>
      <c r="B93" s="164" t="s">
        <v>889</v>
      </c>
      <c r="C93" s="101" t="s">
        <v>359</v>
      </c>
      <c r="D93" s="101" t="s">
        <v>648</v>
      </c>
      <c r="E93" s="94"/>
      <c r="F93" s="94"/>
      <c r="G93" s="168">
        <f>G94</f>
        <v>1500000</v>
      </c>
      <c r="H93" s="168">
        <f t="shared" ref="H93:I96" si="16">H94</f>
        <v>0</v>
      </c>
      <c r="I93" s="168">
        <f t="shared" si="16"/>
        <v>0</v>
      </c>
    </row>
    <row r="94" spans="1:9" ht="24" x14ac:dyDescent="0.25">
      <c r="A94" s="94" t="s">
        <v>1052</v>
      </c>
      <c r="B94" s="164" t="s">
        <v>889</v>
      </c>
      <c r="C94" s="101" t="s">
        <v>359</v>
      </c>
      <c r="D94" s="101" t="s">
        <v>648</v>
      </c>
      <c r="E94" s="94" t="s">
        <v>436</v>
      </c>
      <c r="F94" s="94"/>
      <c r="G94" s="168">
        <f>G95</f>
        <v>1500000</v>
      </c>
      <c r="H94" s="168">
        <f t="shared" si="16"/>
        <v>0</v>
      </c>
      <c r="I94" s="168">
        <f t="shared" si="16"/>
        <v>0</v>
      </c>
    </row>
    <row r="95" spans="1:9" ht="24" x14ac:dyDescent="0.25">
      <c r="A95" s="94" t="s">
        <v>1053</v>
      </c>
      <c r="B95" s="164" t="s">
        <v>889</v>
      </c>
      <c r="C95" s="101" t="s">
        <v>359</v>
      </c>
      <c r="D95" s="101" t="s">
        <v>648</v>
      </c>
      <c r="E95" s="94" t="s">
        <v>1054</v>
      </c>
      <c r="F95" s="94"/>
      <c r="G95" s="168">
        <f>G96</f>
        <v>1500000</v>
      </c>
      <c r="H95" s="168">
        <f t="shared" si="16"/>
        <v>0</v>
      </c>
      <c r="I95" s="168">
        <f t="shared" si="16"/>
        <v>0</v>
      </c>
    </row>
    <row r="96" spans="1:9" x14ac:dyDescent="0.25">
      <c r="A96" s="94" t="s">
        <v>1055</v>
      </c>
      <c r="B96" s="164" t="s">
        <v>889</v>
      </c>
      <c r="C96" s="101" t="s">
        <v>359</v>
      </c>
      <c r="D96" s="101" t="s">
        <v>648</v>
      </c>
      <c r="E96" s="94" t="s">
        <v>1056</v>
      </c>
      <c r="F96" s="94"/>
      <c r="G96" s="168">
        <f>G97</f>
        <v>1500000</v>
      </c>
      <c r="H96" s="168">
        <f t="shared" si="16"/>
        <v>0</v>
      </c>
      <c r="I96" s="168">
        <f t="shared" si="16"/>
        <v>0</v>
      </c>
    </row>
    <row r="97" spans="1:9" x14ac:dyDescent="0.25">
      <c r="A97" s="94" t="s">
        <v>431</v>
      </c>
      <c r="B97" s="164" t="s">
        <v>889</v>
      </c>
      <c r="C97" s="101" t="s">
        <v>359</v>
      </c>
      <c r="D97" s="101" t="s">
        <v>648</v>
      </c>
      <c r="E97" s="94" t="s">
        <v>1056</v>
      </c>
      <c r="F97" s="94">
        <v>800</v>
      </c>
      <c r="G97" s="168">
        <v>1500000</v>
      </c>
      <c r="H97" s="168">
        <v>0</v>
      </c>
      <c r="I97" s="168">
        <v>0</v>
      </c>
    </row>
    <row r="98" spans="1:9" x14ac:dyDescent="0.25">
      <c r="A98" s="90" t="s">
        <v>464</v>
      </c>
      <c r="B98" s="162" t="s">
        <v>889</v>
      </c>
      <c r="C98" s="136" t="s">
        <v>359</v>
      </c>
      <c r="D98" s="90">
        <v>11</v>
      </c>
      <c r="E98" s="90"/>
      <c r="F98" s="90"/>
      <c r="G98" s="163">
        <f>G99</f>
        <v>2100000</v>
      </c>
      <c r="H98" s="163">
        <f t="shared" ref="H98:I101" si="17">H99</f>
        <v>200000</v>
      </c>
      <c r="I98" s="163">
        <f t="shared" si="17"/>
        <v>200000</v>
      </c>
    </row>
    <row r="99" spans="1:9" ht="24" x14ac:dyDescent="0.25">
      <c r="A99" s="94" t="s">
        <v>466</v>
      </c>
      <c r="B99" s="164" t="s">
        <v>889</v>
      </c>
      <c r="C99" s="101" t="s">
        <v>359</v>
      </c>
      <c r="D99" s="94">
        <v>11</v>
      </c>
      <c r="E99" s="94" t="s">
        <v>467</v>
      </c>
      <c r="F99" s="94"/>
      <c r="G99" s="165">
        <f>G100</f>
        <v>2100000</v>
      </c>
      <c r="H99" s="165">
        <f t="shared" si="17"/>
        <v>200000</v>
      </c>
      <c r="I99" s="165">
        <f t="shared" si="17"/>
        <v>200000</v>
      </c>
    </row>
    <row r="100" spans="1:9" x14ac:dyDescent="0.25">
      <c r="A100" s="94" t="s">
        <v>468</v>
      </c>
      <c r="B100" s="164" t="s">
        <v>889</v>
      </c>
      <c r="C100" s="101" t="s">
        <v>359</v>
      </c>
      <c r="D100" s="94">
        <v>11</v>
      </c>
      <c r="E100" s="94" t="s">
        <v>469</v>
      </c>
      <c r="F100" s="94"/>
      <c r="G100" s="165">
        <f>G101</f>
        <v>2100000</v>
      </c>
      <c r="H100" s="165">
        <f t="shared" si="17"/>
        <v>200000</v>
      </c>
      <c r="I100" s="165">
        <f t="shared" si="17"/>
        <v>200000</v>
      </c>
    </row>
    <row r="101" spans="1:9" x14ac:dyDescent="0.25">
      <c r="A101" s="148" t="s">
        <v>470</v>
      </c>
      <c r="B101" s="164" t="s">
        <v>889</v>
      </c>
      <c r="C101" s="101" t="s">
        <v>359</v>
      </c>
      <c r="D101" s="94">
        <v>11</v>
      </c>
      <c r="E101" s="94" t="s">
        <v>471</v>
      </c>
      <c r="F101" s="94"/>
      <c r="G101" s="165">
        <f>G102</f>
        <v>2100000</v>
      </c>
      <c r="H101" s="165">
        <f t="shared" si="17"/>
        <v>200000</v>
      </c>
      <c r="I101" s="165">
        <f t="shared" si="17"/>
        <v>200000</v>
      </c>
    </row>
    <row r="102" spans="1:9" x14ac:dyDescent="0.25">
      <c r="A102" s="94" t="s">
        <v>431</v>
      </c>
      <c r="B102" s="164" t="s">
        <v>889</v>
      </c>
      <c r="C102" s="101" t="s">
        <v>359</v>
      </c>
      <c r="D102" s="94">
        <v>11</v>
      </c>
      <c r="E102" s="94" t="s">
        <v>471</v>
      </c>
      <c r="F102" s="94">
        <v>800</v>
      </c>
      <c r="G102" s="165">
        <v>2100000</v>
      </c>
      <c r="H102" s="165">
        <v>200000</v>
      </c>
      <c r="I102" s="165">
        <v>200000</v>
      </c>
    </row>
    <row r="103" spans="1:9" x14ac:dyDescent="0.25">
      <c r="A103" s="90" t="s">
        <v>472</v>
      </c>
      <c r="B103" s="162" t="s">
        <v>889</v>
      </c>
      <c r="C103" s="136" t="s">
        <v>359</v>
      </c>
      <c r="D103" s="90">
        <v>13</v>
      </c>
      <c r="E103" s="90"/>
      <c r="F103" s="90"/>
      <c r="G103" s="163">
        <f>G109+G125+G142+G149+G159+G130+G115+G120+G104+G135</f>
        <v>42413515.57</v>
      </c>
      <c r="H103" s="163">
        <f>H109+H125+H142+H149+H159+H130+H115+H120+H104+H135</f>
        <v>27798316</v>
      </c>
      <c r="I103" s="163">
        <f>I109+I125+I142+I149+I159+I130+I115+I120+I104+I135</f>
        <v>28438316</v>
      </c>
    </row>
    <row r="104" spans="1:9" ht="36" x14ac:dyDescent="0.25">
      <c r="A104" s="94" t="s">
        <v>473</v>
      </c>
      <c r="B104" s="164" t="s">
        <v>889</v>
      </c>
      <c r="C104" s="101" t="s">
        <v>359</v>
      </c>
      <c r="D104" s="94" t="s">
        <v>902</v>
      </c>
      <c r="E104" s="94" t="s">
        <v>475</v>
      </c>
      <c r="F104" s="94"/>
      <c r="G104" s="165">
        <f>G105</f>
        <v>195414</v>
      </c>
      <c r="H104" s="165">
        <f t="shared" ref="H104:I107" si="18">H105</f>
        <v>195414</v>
      </c>
      <c r="I104" s="165">
        <f t="shared" si="18"/>
        <v>195414</v>
      </c>
    </row>
    <row r="105" spans="1:9" ht="60" x14ac:dyDescent="0.25">
      <c r="A105" s="94" t="s">
        <v>476</v>
      </c>
      <c r="B105" s="164" t="s">
        <v>889</v>
      </c>
      <c r="C105" s="101" t="s">
        <v>359</v>
      </c>
      <c r="D105" s="94" t="s">
        <v>902</v>
      </c>
      <c r="E105" s="94" t="s">
        <v>477</v>
      </c>
      <c r="F105" s="94"/>
      <c r="G105" s="165">
        <f>G106</f>
        <v>195414</v>
      </c>
      <c r="H105" s="165">
        <f t="shared" si="18"/>
        <v>195414</v>
      </c>
      <c r="I105" s="165">
        <f t="shared" si="18"/>
        <v>195414</v>
      </c>
    </row>
    <row r="106" spans="1:9" ht="60" x14ac:dyDescent="0.25">
      <c r="A106" s="94" t="s">
        <v>478</v>
      </c>
      <c r="B106" s="164" t="s">
        <v>889</v>
      </c>
      <c r="C106" s="101" t="s">
        <v>359</v>
      </c>
      <c r="D106" s="94" t="s">
        <v>902</v>
      </c>
      <c r="E106" s="94" t="s">
        <v>479</v>
      </c>
      <c r="F106" s="94"/>
      <c r="G106" s="165">
        <f>G107</f>
        <v>195414</v>
      </c>
      <c r="H106" s="165">
        <f t="shared" si="18"/>
        <v>195414</v>
      </c>
      <c r="I106" s="165">
        <f t="shared" si="18"/>
        <v>195414</v>
      </c>
    </row>
    <row r="107" spans="1:9" ht="48" x14ac:dyDescent="0.25">
      <c r="A107" s="94" t="s">
        <v>480</v>
      </c>
      <c r="B107" s="164" t="s">
        <v>889</v>
      </c>
      <c r="C107" s="101" t="s">
        <v>359</v>
      </c>
      <c r="D107" s="94" t="s">
        <v>902</v>
      </c>
      <c r="E107" s="94" t="s">
        <v>481</v>
      </c>
      <c r="F107" s="94"/>
      <c r="G107" s="165">
        <f>G108</f>
        <v>195414</v>
      </c>
      <c r="H107" s="165">
        <f t="shared" si="18"/>
        <v>195414</v>
      </c>
      <c r="I107" s="165">
        <f t="shared" si="18"/>
        <v>195414</v>
      </c>
    </row>
    <row r="108" spans="1:9" ht="72" x14ac:dyDescent="0.25">
      <c r="A108" s="94" t="s">
        <v>368</v>
      </c>
      <c r="B108" s="164" t="s">
        <v>889</v>
      </c>
      <c r="C108" s="101" t="s">
        <v>359</v>
      </c>
      <c r="D108" s="94" t="s">
        <v>902</v>
      </c>
      <c r="E108" s="94" t="s">
        <v>481</v>
      </c>
      <c r="F108" s="94">
        <v>100</v>
      </c>
      <c r="G108" s="165">
        <v>195414</v>
      </c>
      <c r="H108" s="165">
        <v>195414</v>
      </c>
      <c r="I108" s="165">
        <v>195414</v>
      </c>
    </row>
    <row r="109" spans="1:9" ht="72" x14ac:dyDescent="0.25">
      <c r="A109" s="94" t="s">
        <v>482</v>
      </c>
      <c r="B109" s="164" t="s">
        <v>889</v>
      </c>
      <c r="C109" s="101" t="s">
        <v>359</v>
      </c>
      <c r="D109" s="94">
        <v>13</v>
      </c>
      <c r="E109" s="101" t="s">
        <v>483</v>
      </c>
      <c r="F109" s="94"/>
      <c r="G109" s="165">
        <f>G110</f>
        <v>715000</v>
      </c>
      <c r="H109" s="165">
        <f t="shared" ref="H109:I111" si="19">H110</f>
        <v>565000</v>
      </c>
      <c r="I109" s="165">
        <f t="shared" si="19"/>
        <v>565000</v>
      </c>
    </row>
    <row r="110" spans="1:9" ht="108" x14ac:dyDescent="0.25">
      <c r="A110" s="94" t="s">
        <v>903</v>
      </c>
      <c r="B110" s="164" t="s">
        <v>889</v>
      </c>
      <c r="C110" s="101" t="s">
        <v>359</v>
      </c>
      <c r="D110" s="94">
        <v>13</v>
      </c>
      <c r="E110" s="94" t="s">
        <v>904</v>
      </c>
      <c r="F110" s="94"/>
      <c r="G110" s="165">
        <f>G111</f>
        <v>715000</v>
      </c>
      <c r="H110" s="165">
        <f t="shared" si="19"/>
        <v>565000</v>
      </c>
      <c r="I110" s="165">
        <f t="shared" si="19"/>
        <v>565000</v>
      </c>
    </row>
    <row r="111" spans="1:9" x14ac:dyDescent="0.25">
      <c r="A111" s="148" t="s">
        <v>486</v>
      </c>
      <c r="B111" s="164" t="s">
        <v>889</v>
      </c>
      <c r="C111" s="101" t="s">
        <v>359</v>
      </c>
      <c r="D111" s="94">
        <v>13</v>
      </c>
      <c r="E111" s="94" t="s">
        <v>487</v>
      </c>
      <c r="F111" s="94"/>
      <c r="G111" s="165">
        <f>G112</f>
        <v>715000</v>
      </c>
      <c r="H111" s="165">
        <f t="shared" si="19"/>
        <v>565000</v>
      </c>
      <c r="I111" s="165">
        <f t="shared" si="19"/>
        <v>565000</v>
      </c>
    </row>
    <row r="112" spans="1:9" ht="24" x14ac:dyDescent="0.25">
      <c r="A112" s="94" t="s">
        <v>488</v>
      </c>
      <c r="B112" s="164" t="s">
        <v>889</v>
      </c>
      <c r="C112" s="101" t="s">
        <v>359</v>
      </c>
      <c r="D112" s="94">
        <v>13</v>
      </c>
      <c r="E112" s="94" t="s">
        <v>489</v>
      </c>
      <c r="F112" s="94"/>
      <c r="G112" s="165">
        <f>G113+G114</f>
        <v>715000</v>
      </c>
      <c r="H112" s="165">
        <f>H113+H114</f>
        <v>565000</v>
      </c>
      <c r="I112" s="165">
        <f>I113+I114</f>
        <v>565000</v>
      </c>
    </row>
    <row r="113" spans="1:9" ht="36" x14ac:dyDescent="0.25">
      <c r="A113" s="94" t="s">
        <v>379</v>
      </c>
      <c r="B113" s="164" t="s">
        <v>889</v>
      </c>
      <c r="C113" s="101" t="s">
        <v>359</v>
      </c>
      <c r="D113" s="94">
        <v>13</v>
      </c>
      <c r="E113" s="94" t="s">
        <v>489</v>
      </c>
      <c r="F113" s="94">
        <v>200</v>
      </c>
      <c r="G113" s="165">
        <v>500000</v>
      </c>
      <c r="H113" s="165">
        <v>350000</v>
      </c>
      <c r="I113" s="165">
        <v>350000</v>
      </c>
    </row>
    <row r="114" spans="1:9" x14ac:dyDescent="0.25">
      <c r="A114" s="94" t="s">
        <v>431</v>
      </c>
      <c r="B114" s="164" t="s">
        <v>889</v>
      </c>
      <c r="C114" s="101" t="s">
        <v>359</v>
      </c>
      <c r="D114" s="94">
        <v>13</v>
      </c>
      <c r="E114" s="94" t="s">
        <v>489</v>
      </c>
      <c r="F114" s="94">
        <v>800</v>
      </c>
      <c r="G114" s="168">
        <v>215000</v>
      </c>
      <c r="H114" s="168">
        <v>215000</v>
      </c>
      <c r="I114" s="168">
        <v>215000</v>
      </c>
    </row>
    <row r="115" spans="1:9" ht="36" x14ac:dyDescent="0.25">
      <c r="A115" s="90" t="s">
        <v>490</v>
      </c>
      <c r="B115" s="164" t="s">
        <v>889</v>
      </c>
      <c r="C115" s="101" t="s">
        <v>359</v>
      </c>
      <c r="D115" s="94">
        <v>13</v>
      </c>
      <c r="E115" s="101" t="s">
        <v>491</v>
      </c>
      <c r="F115" s="94"/>
      <c r="G115" s="168">
        <f>G116</f>
        <v>61902</v>
      </c>
      <c r="H115" s="168">
        <f t="shared" ref="H115:I118" si="20">H116</f>
        <v>61902</v>
      </c>
      <c r="I115" s="168">
        <f t="shared" si="20"/>
        <v>61902</v>
      </c>
    </row>
    <row r="116" spans="1:9" ht="60" x14ac:dyDescent="0.25">
      <c r="A116" s="90" t="s">
        <v>492</v>
      </c>
      <c r="B116" s="164" t="s">
        <v>889</v>
      </c>
      <c r="C116" s="101" t="s">
        <v>359</v>
      </c>
      <c r="D116" s="94">
        <v>13</v>
      </c>
      <c r="E116" s="94" t="s">
        <v>493</v>
      </c>
      <c r="F116" s="94"/>
      <c r="G116" s="168">
        <f>G117</f>
        <v>61902</v>
      </c>
      <c r="H116" s="168">
        <f t="shared" si="20"/>
        <v>61902</v>
      </c>
      <c r="I116" s="168">
        <f t="shared" si="20"/>
        <v>61902</v>
      </c>
    </row>
    <row r="117" spans="1:9" ht="36" x14ac:dyDescent="0.25">
      <c r="A117" s="94" t="s">
        <v>494</v>
      </c>
      <c r="B117" s="164" t="s">
        <v>889</v>
      </c>
      <c r="C117" s="101" t="s">
        <v>359</v>
      </c>
      <c r="D117" s="94">
        <v>13</v>
      </c>
      <c r="E117" s="94" t="s">
        <v>495</v>
      </c>
      <c r="F117" s="94"/>
      <c r="G117" s="168">
        <f>G118</f>
        <v>61902</v>
      </c>
      <c r="H117" s="168">
        <f t="shared" si="20"/>
        <v>61902</v>
      </c>
      <c r="I117" s="168">
        <f t="shared" si="20"/>
        <v>61902</v>
      </c>
    </row>
    <row r="118" spans="1:9" ht="24" x14ac:dyDescent="0.25">
      <c r="A118" s="94" t="s">
        <v>496</v>
      </c>
      <c r="B118" s="164" t="s">
        <v>889</v>
      </c>
      <c r="C118" s="101" t="s">
        <v>359</v>
      </c>
      <c r="D118" s="94">
        <v>13</v>
      </c>
      <c r="E118" s="94" t="s">
        <v>497</v>
      </c>
      <c r="F118" s="94"/>
      <c r="G118" s="168">
        <f>G119</f>
        <v>61902</v>
      </c>
      <c r="H118" s="168">
        <f t="shared" si="20"/>
        <v>61902</v>
      </c>
      <c r="I118" s="168">
        <f t="shared" si="20"/>
        <v>61902</v>
      </c>
    </row>
    <row r="119" spans="1:9" ht="36" x14ac:dyDescent="0.25">
      <c r="A119" s="94" t="s">
        <v>379</v>
      </c>
      <c r="B119" s="164" t="s">
        <v>889</v>
      </c>
      <c r="C119" s="101" t="s">
        <v>359</v>
      </c>
      <c r="D119" s="94">
        <v>13</v>
      </c>
      <c r="E119" s="94" t="s">
        <v>497</v>
      </c>
      <c r="F119" s="94">
        <v>200</v>
      </c>
      <c r="G119" s="168">
        <v>61902</v>
      </c>
      <c r="H119" s="168">
        <v>61902</v>
      </c>
      <c r="I119" s="168">
        <v>61902</v>
      </c>
    </row>
    <row r="120" spans="1:9" ht="36" x14ac:dyDescent="0.25">
      <c r="A120" s="94" t="s">
        <v>399</v>
      </c>
      <c r="B120" s="164" t="s">
        <v>889</v>
      </c>
      <c r="C120" s="101" t="s">
        <v>359</v>
      </c>
      <c r="D120" s="94">
        <v>13</v>
      </c>
      <c r="E120" s="94" t="s">
        <v>400</v>
      </c>
      <c r="F120" s="94"/>
      <c r="G120" s="168">
        <f>G121</f>
        <v>100000</v>
      </c>
      <c r="H120" s="168">
        <f t="shared" ref="H120:I123" si="21">H121</f>
        <v>0</v>
      </c>
      <c r="I120" s="168">
        <f t="shared" si="21"/>
        <v>0</v>
      </c>
    </row>
    <row r="121" spans="1:9" ht="84" x14ac:dyDescent="0.25">
      <c r="A121" s="94" t="s">
        <v>498</v>
      </c>
      <c r="B121" s="164" t="s">
        <v>905</v>
      </c>
      <c r="C121" s="101" t="s">
        <v>359</v>
      </c>
      <c r="D121" s="94">
        <v>13</v>
      </c>
      <c r="E121" s="94" t="s">
        <v>499</v>
      </c>
      <c r="F121" s="94"/>
      <c r="G121" s="168">
        <f>G122</f>
        <v>100000</v>
      </c>
      <c r="H121" s="168">
        <f t="shared" si="21"/>
        <v>0</v>
      </c>
      <c r="I121" s="168">
        <f t="shared" si="21"/>
        <v>0</v>
      </c>
    </row>
    <row r="122" spans="1:9" ht="36" x14ac:dyDescent="0.25">
      <c r="A122" s="94" t="s">
        <v>500</v>
      </c>
      <c r="B122" s="164" t="s">
        <v>889</v>
      </c>
      <c r="C122" s="101" t="s">
        <v>359</v>
      </c>
      <c r="D122" s="94">
        <v>13</v>
      </c>
      <c r="E122" s="94" t="s">
        <v>501</v>
      </c>
      <c r="F122" s="94"/>
      <c r="G122" s="168">
        <f>G123</f>
        <v>100000</v>
      </c>
      <c r="H122" s="168">
        <f t="shared" si="21"/>
        <v>0</v>
      </c>
      <c r="I122" s="168">
        <f t="shared" si="21"/>
        <v>0</v>
      </c>
    </row>
    <row r="123" spans="1:9" ht="36" x14ac:dyDescent="0.25">
      <c r="A123" s="94" t="s">
        <v>502</v>
      </c>
      <c r="B123" s="164" t="s">
        <v>889</v>
      </c>
      <c r="C123" s="101" t="s">
        <v>359</v>
      </c>
      <c r="D123" s="94">
        <v>13</v>
      </c>
      <c r="E123" s="94" t="s">
        <v>503</v>
      </c>
      <c r="F123" s="94"/>
      <c r="G123" s="168">
        <f>G124</f>
        <v>100000</v>
      </c>
      <c r="H123" s="168">
        <f t="shared" si="21"/>
        <v>0</v>
      </c>
      <c r="I123" s="168">
        <f t="shared" si="21"/>
        <v>0</v>
      </c>
    </row>
    <row r="124" spans="1:9" ht="36" x14ac:dyDescent="0.25">
      <c r="A124" s="94" t="s">
        <v>379</v>
      </c>
      <c r="B124" s="164" t="s">
        <v>889</v>
      </c>
      <c r="C124" s="101" t="s">
        <v>359</v>
      </c>
      <c r="D124" s="94">
        <v>13</v>
      </c>
      <c r="E124" s="94" t="s">
        <v>503</v>
      </c>
      <c r="F124" s="94">
        <v>200</v>
      </c>
      <c r="G124" s="168">
        <v>100000</v>
      </c>
      <c r="H124" s="168">
        <v>0</v>
      </c>
      <c r="I124" s="168">
        <v>0</v>
      </c>
    </row>
    <row r="125" spans="1:9" ht="60" x14ac:dyDescent="0.25">
      <c r="A125" s="94" t="s">
        <v>906</v>
      </c>
      <c r="B125" s="164" t="s">
        <v>889</v>
      </c>
      <c r="C125" s="101" t="s">
        <v>359</v>
      </c>
      <c r="D125" s="94">
        <v>13</v>
      </c>
      <c r="E125" s="94" t="s">
        <v>505</v>
      </c>
      <c r="F125" s="94"/>
      <c r="G125" s="165">
        <f>G126</f>
        <v>801000</v>
      </c>
      <c r="H125" s="165">
        <f t="shared" ref="H125:I128" si="22">H126</f>
        <v>500000</v>
      </c>
      <c r="I125" s="165">
        <f t="shared" si="22"/>
        <v>500000</v>
      </c>
    </row>
    <row r="126" spans="1:9" ht="36" x14ac:dyDescent="0.25">
      <c r="A126" s="94" t="s">
        <v>907</v>
      </c>
      <c r="B126" s="164" t="s">
        <v>889</v>
      </c>
      <c r="C126" s="101" t="s">
        <v>359</v>
      </c>
      <c r="D126" s="94">
        <v>13</v>
      </c>
      <c r="E126" s="94" t="s">
        <v>507</v>
      </c>
      <c r="F126" s="94"/>
      <c r="G126" s="165">
        <f>G127</f>
        <v>801000</v>
      </c>
      <c r="H126" s="165">
        <f t="shared" si="22"/>
        <v>500000</v>
      </c>
      <c r="I126" s="165">
        <f t="shared" si="22"/>
        <v>500000</v>
      </c>
    </row>
    <row r="127" spans="1:9" ht="48" x14ac:dyDescent="0.25">
      <c r="A127" s="94" t="s">
        <v>508</v>
      </c>
      <c r="B127" s="164" t="s">
        <v>889</v>
      </c>
      <c r="C127" s="101" t="s">
        <v>359</v>
      </c>
      <c r="D127" s="94">
        <v>13</v>
      </c>
      <c r="E127" s="94" t="s">
        <v>509</v>
      </c>
      <c r="F127" s="94"/>
      <c r="G127" s="165">
        <f>G128</f>
        <v>801000</v>
      </c>
      <c r="H127" s="165">
        <f t="shared" si="22"/>
        <v>500000</v>
      </c>
      <c r="I127" s="165">
        <f t="shared" si="22"/>
        <v>500000</v>
      </c>
    </row>
    <row r="128" spans="1:9" ht="36" x14ac:dyDescent="0.25">
      <c r="A128" s="94" t="s">
        <v>510</v>
      </c>
      <c r="B128" s="164" t="s">
        <v>889</v>
      </c>
      <c r="C128" s="101" t="s">
        <v>359</v>
      </c>
      <c r="D128" s="94">
        <v>13</v>
      </c>
      <c r="E128" s="94" t="s">
        <v>511</v>
      </c>
      <c r="F128" s="94"/>
      <c r="G128" s="165">
        <f>G129</f>
        <v>801000</v>
      </c>
      <c r="H128" s="165">
        <f t="shared" si="22"/>
        <v>500000</v>
      </c>
      <c r="I128" s="165">
        <f t="shared" si="22"/>
        <v>500000</v>
      </c>
    </row>
    <row r="129" spans="1:9" ht="36" x14ac:dyDescent="0.25">
      <c r="A129" s="94" t="s">
        <v>379</v>
      </c>
      <c r="B129" s="164" t="s">
        <v>889</v>
      </c>
      <c r="C129" s="101" t="s">
        <v>359</v>
      </c>
      <c r="D129" s="94">
        <v>13</v>
      </c>
      <c r="E129" s="94" t="s">
        <v>511</v>
      </c>
      <c r="F129" s="94">
        <v>200</v>
      </c>
      <c r="G129" s="167">
        <v>801000</v>
      </c>
      <c r="H129" s="167">
        <v>500000</v>
      </c>
      <c r="I129" s="167">
        <v>500000</v>
      </c>
    </row>
    <row r="130" spans="1:9" ht="48" x14ac:dyDescent="0.25">
      <c r="A130" s="94" t="s">
        <v>407</v>
      </c>
      <c r="B130" s="164" t="s">
        <v>889</v>
      </c>
      <c r="C130" s="101" t="s">
        <v>359</v>
      </c>
      <c r="D130" s="94">
        <v>13</v>
      </c>
      <c r="E130" s="94" t="s">
        <v>408</v>
      </c>
      <c r="F130" s="94"/>
      <c r="G130" s="165">
        <f>G131</f>
        <v>60000</v>
      </c>
      <c r="H130" s="165">
        <f t="shared" ref="H130:I133" si="23">H131</f>
        <v>60000</v>
      </c>
      <c r="I130" s="165">
        <f t="shared" si="23"/>
        <v>60000</v>
      </c>
    </row>
    <row r="131" spans="1:9" ht="36" x14ac:dyDescent="0.25">
      <c r="A131" s="94" t="s">
        <v>908</v>
      </c>
      <c r="B131" s="164" t="s">
        <v>889</v>
      </c>
      <c r="C131" s="101" t="s">
        <v>359</v>
      </c>
      <c r="D131" s="94">
        <v>13</v>
      </c>
      <c r="E131" s="94" t="s">
        <v>513</v>
      </c>
      <c r="F131" s="94"/>
      <c r="G131" s="165">
        <f>G132</f>
        <v>60000</v>
      </c>
      <c r="H131" s="165">
        <f t="shared" si="23"/>
        <v>60000</v>
      </c>
      <c r="I131" s="165">
        <f t="shared" si="23"/>
        <v>60000</v>
      </c>
    </row>
    <row r="132" spans="1:9" ht="36" x14ac:dyDescent="0.25">
      <c r="A132" s="94" t="s">
        <v>514</v>
      </c>
      <c r="B132" s="164" t="s">
        <v>889</v>
      </c>
      <c r="C132" s="101" t="s">
        <v>359</v>
      </c>
      <c r="D132" s="94">
        <v>13</v>
      </c>
      <c r="E132" s="94" t="s">
        <v>515</v>
      </c>
      <c r="F132" s="94"/>
      <c r="G132" s="165">
        <f>G133</f>
        <v>60000</v>
      </c>
      <c r="H132" s="165">
        <f t="shared" si="23"/>
        <v>60000</v>
      </c>
      <c r="I132" s="165">
        <f t="shared" si="23"/>
        <v>60000</v>
      </c>
    </row>
    <row r="133" spans="1:9" ht="24" x14ac:dyDescent="0.25">
      <c r="A133" s="94" t="s">
        <v>516</v>
      </c>
      <c r="B133" s="164" t="s">
        <v>889</v>
      </c>
      <c r="C133" s="101" t="s">
        <v>359</v>
      </c>
      <c r="D133" s="94">
        <v>13</v>
      </c>
      <c r="E133" s="94" t="s">
        <v>909</v>
      </c>
      <c r="F133" s="94"/>
      <c r="G133" s="165">
        <f>G134</f>
        <v>60000</v>
      </c>
      <c r="H133" s="165">
        <f t="shared" si="23"/>
        <v>60000</v>
      </c>
      <c r="I133" s="165">
        <f t="shared" si="23"/>
        <v>60000</v>
      </c>
    </row>
    <row r="134" spans="1:9" ht="24" x14ac:dyDescent="0.25">
      <c r="A134" s="172" t="s">
        <v>518</v>
      </c>
      <c r="B134" s="164" t="s">
        <v>889</v>
      </c>
      <c r="C134" s="101" t="s">
        <v>359</v>
      </c>
      <c r="D134" s="94">
        <v>13</v>
      </c>
      <c r="E134" s="94" t="s">
        <v>909</v>
      </c>
      <c r="F134" s="94">
        <v>300</v>
      </c>
      <c r="G134" s="165">
        <v>60000</v>
      </c>
      <c r="H134" s="165">
        <v>60000</v>
      </c>
      <c r="I134" s="165">
        <v>60000</v>
      </c>
    </row>
    <row r="135" spans="1:9" ht="108" x14ac:dyDescent="0.25">
      <c r="A135" s="172" t="s">
        <v>519</v>
      </c>
      <c r="B135" s="164" t="s">
        <v>889</v>
      </c>
      <c r="C135" s="101" t="s">
        <v>359</v>
      </c>
      <c r="D135" s="94" t="s">
        <v>902</v>
      </c>
      <c r="E135" s="94" t="s">
        <v>449</v>
      </c>
      <c r="F135" s="94"/>
      <c r="G135" s="165">
        <f>G136</f>
        <v>16063000</v>
      </c>
      <c r="H135" s="165">
        <f t="shared" ref="H135:I137" si="24">H136</f>
        <v>15220000</v>
      </c>
      <c r="I135" s="165">
        <f t="shared" si="24"/>
        <v>15598000</v>
      </c>
    </row>
    <row r="136" spans="1:9" ht="60" x14ac:dyDescent="0.25">
      <c r="A136" s="172" t="s">
        <v>520</v>
      </c>
      <c r="B136" s="164" t="s">
        <v>889</v>
      </c>
      <c r="C136" s="101" t="s">
        <v>359</v>
      </c>
      <c r="D136" s="94" t="s">
        <v>902</v>
      </c>
      <c r="E136" s="94" t="s">
        <v>521</v>
      </c>
      <c r="F136" s="94"/>
      <c r="G136" s="165">
        <f>G137</f>
        <v>16063000</v>
      </c>
      <c r="H136" s="165">
        <f t="shared" si="24"/>
        <v>15220000</v>
      </c>
      <c r="I136" s="165">
        <f t="shared" si="24"/>
        <v>15598000</v>
      </c>
    </row>
    <row r="137" spans="1:9" ht="48" x14ac:dyDescent="0.25">
      <c r="A137" s="172" t="s">
        <v>522</v>
      </c>
      <c r="B137" s="164" t="s">
        <v>889</v>
      </c>
      <c r="C137" s="101" t="s">
        <v>359</v>
      </c>
      <c r="D137" s="94" t="s">
        <v>902</v>
      </c>
      <c r="E137" s="94" t="s">
        <v>523</v>
      </c>
      <c r="F137" s="94"/>
      <c r="G137" s="165">
        <f>G138</f>
        <v>16063000</v>
      </c>
      <c r="H137" s="165">
        <f t="shared" si="24"/>
        <v>15220000</v>
      </c>
      <c r="I137" s="165">
        <f t="shared" si="24"/>
        <v>15598000</v>
      </c>
    </row>
    <row r="138" spans="1:9" ht="36" x14ac:dyDescent="0.25">
      <c r="A138" s="172" t="s">
        <v>524</v>
      </c>
      <c r="B138" s="164" t="s">
        <v>889</v>
      </c>
      <c r="C138" s="101" t="s">
        <v>359</v>
      </c>
      <c r="D138" s="94" t="s">
        <v>902</v>
      </c>
      <c r="E138" s="94" t="s">
        <v>525</v>
      </c>
      <c r="F138" s="94"/>
      <c r="G138" s="165">
        <f>G139+G140+G141</f>
        <v>16063000</v>
      </c>
      <c r="H138" s="165">
        <f>H139+H140+H141</f>
        <v>15220000</v>
      </c>
      <c r="I138" s="165">
        <f>I139+I140+I141</f>
        <v>15598000</v>
      </c>
    </row>
    <row r="139" spans="1:9" ht="72" x14ac:dyDescent="0.25">
      <c r="A139" s="172" t="s">
        <v>368</v>
      </c>
      <c r="B139" s="164" t="s">
        <v>889</v>
      </c>
      <c r="C139" s="101" t="s">
        <v>359</v>
      </c>
      <c r="D139" s="94" t="s">
        <v>902</v>
      </c>
      <c r="E139" s="94" t="s">
        <v>525</v>
      </c>
      <c r="F139" s="94">
        <v>100</v>
      </c>
      <c r="G139" s="165">
        <v>13924000</v>
      </c>
      <c r="H139" s="165">
        <v>13924000</v>
      </c>
      <c r="I139" s="165">
        <v>13924000</v>
      </c>
    </row>
    <row r="140" spans="1:9" ht="36" x14ac:dyDescent="0.25">
      <c r="A140" s="172" t="s">
        <v>379</v>
      </c>
      <c r="B140" s="164" t="s">
        <v>889</v>
      </c>
      <c r="C140" s="101" t="s">
        <v>359</v>
      </c>
      <c r="D140" s="94" t="s">
        <v>902</v>
      </c>
      <c r="E140" s="94" t="s">
        <v>525</v>
      </c>
      <c r="F140" s="94">
        <v>200</v>
      </c>
      <c r="G140" s="165">
        <v>1965000</v>
      </c>
      <c r="H140" s="165">
        <v>1122000</v>
      </c>
      <c r="I140" s="165">
        <v>1500000</v>
      </c>
    </row>
    <row r="141" spans="1:9" x14ac:dyDescent="0.25">
      <c r="A141" s="172" t="s">
        <v>431</v>
      </c>
      <c r="B141" s="164" t="s">
        <v>889</v>
      </c>
      <c r="C141" s="101" t="s">
        <v>359</v>
      </c>
      <c r="D141" s="94" t="s">
        <v>902</v>
      </c>
      <c r="E141" s="94" t="s">
        <v>525</v>
      </c>
      <c r="F141" s="94">
        <v>800</v>
      </c>
      <c r="G141" s="165">
        <v>174000</v>
      </c>
      <c r="H141" s="165">
        <v>174000</v>
      </c>
      <c r="I141" s="165">
        <v>174000</v>
      </c>
    </row>
    <row r="142" spans="1:9" ht="36" x14ac:dyDescent="0.25">
      <c r="A142" s="117" t="s">
        <v>526</v>
      </c>
      <c r="B142" s="164" t="s">
        <v>889</v>
      </c>
      <c r="C142" s="173" t="s">
        <v>359</v>
      </c>
      <c r="D142" s="117">
        <v>13</v>
      </c>
      <c r="E142" s="117" t="s">
        <v>527</v>
      </c>
      <c r="F142" s="173"/>
      <c r="G142" s="165">
        <f>G143+G147</f>
        <v>11385199.57</v>
      </c>
      <c r="H142" s="165">
        <f t="shared" ref="G142:I143" si="25">H143</f>
        <v>100000</v>
      </c>
      <c r="I142" s="165">
        <f t="shared" si="25"/>
        <v>100000</v>
      </c>
    </row>
    <row r="143" spans="1:9" ht="24" x14ac:dyDescent="0.25">
      <c r="A143" s="117" t="s">
        <v>528</v>
      </c>
      <c r="B143" s="164" t="s">
        <v>889</v>
      </c>
      <c r="C143" s="173" t="s">
        <v>359</v>
      </c>
      <c r="D143" s="117">
        <v>13</v>
      </c>
      <c r="E143" s="117" t="s">
        <v>529</v>
      </c>
      <c r="F143" s="173"/>
      <c r="G143" s="165">
        <f t="shared" si="25"/>
        <v>11285199.57</v>
      </c>
      <c r="H143" s="165">
        <f t="shared" si="25"/>
        <v>100000</v>
      </c>
      <c r="I143" s="165">
        <f t="shared" si="25"/>
        <v>100000</v>
      </c>
    </row>
    <row r="144" spans="1:9" ht="36" x14ac:dyDescent="0.25">
      <c r="A144" s="117" t="s">
        <v>530</v>
      </c>
      <c r="B144" s="164" t="s">
        <v>889</v>
      </c>
      <c r="C144" s="173" t="s">
        <v>359</v>
      </c>
      <c r="D144" s="117">
        <v>13</v>
      </c>
      <c r="E144" s="117" t="s">
        <v>531</v>
      </c>
      <c r="F144" s="173"/>
      <c r="G144" s="165">
        <f>G145+G146</f>
        <v>11285199.57</v>
      </c>
      <c r="H144" s="165">
        <f>H145+H146</f>
        <v>100000</v>
      </c>
      <c r="I144" s="165">
        <f>I145+I146</f>
        <v>100000</v>
      </c>
    </row>
    <row r="145" spans="1:9" ht="36" x14ac:dyDescent="0.25">
      <c r="A145" s="94" t="s">
        <v>379</v>
      </c>
      <c r="B145" s="164" t="s">
        <v>889</v>
      </c>
      <c r="C145" s="173" t="s">
        <v>359</v>
      </c>
      <c r="D145" s="117">
        <v>13</v>
      </c>
      <c r="E145" s="117" t="s">
        <v>531</v>
      </c>
      <c r="F145" s="173" t="s">
        <v>532</v>
      </c>
      <c r="G145" s="167">
        <v>425000</v>
      </c>
      <c r="H145" s="167">
        <v>100000</v>
      </c>
      <c r="I145" s="167">
        <v>100000</v>
      </c>
    </row>
    <row r="146" spans="1:9" x14ac:dyDescent="0.25">
      <c r="A146" s="94" t="s">
        <v>431</v>
      </c>
      <c r="B146" s="164" t="s">
        <v>889</v>
      </c>
      <c r="C146" s="173" t="s">
        <v>359</v>
      </c>
      <c r="D146" s="117">
        <v>13</v>
      </c>
      <c r="E146" s="117" t="s">
        <v>531</v>
      </c>
      <c r="F146" s="173" t="s">
        <v>533</v>
      </c>
      <c r="G146" s="174">
        <v>10860199.57</v>
      </c>
      <c r="H146" s="174">
        <v>0</v>
      </c>
      <c r="I146" s="174">
        <v>0</v>
      </c>
    </row>
    <row r="147" spans="1:9" ht="24" x14ac:dyDescent="0.25">
      <c r="A147" s="264" t="s">
        <v>910</v>
      </c>
      <c r="B147" s="270" t="s">
        <v>889</v>
      </c>
      <c r="C147" s="298" t="s">
        <v>359</v>
      </c>
      <c r="D147" s="299">
        <v>13</v>
      </c>
      <c r="E147" s="299" t="s">
        <v>911</v>
      </c>
      <c r="F147" s="298"/>
      <c r="G147" s="300">
        <f>G148</f>
        <v>100000</v>
      </c>
      <c r="H147" s="300">
        <f>H148</f>
        <v>0</v>
      </c>
      <c r="I147" s="300">
        <f>I148</f>
        <v>0</v>
      </c>
    </row>
    <row r="148" spans="1:9" ht="25.5" customHeight="1" x14ac:dyDescent="0.25">
      <c r="A148" s="94" t="s">
        <v>518</v>
      </c>
      <c r="B148" s="164" t="s">
        <v>889</v>
      </c>
      <c r="C148" s="173" t="s">
        <v>359</v>
      </c>
      <c r="D148" s="117">
        <v>13</v>
      </c>
      <c r="E148" s="117" t="s">
        <v>911</v>
      </c>
      <c r="F148" s="173" t="s">
        <v>809</v>
      </c>
      <c r="G148" s="174">
        <v>100000</v>
      </c>
      <c r="H148" s="174">
        <v>0</v>
      </c>
      <c r="I148" s="174">
        <v>0</v>
      </c>
    </row>
    <row r="149" spans="1:9" ht="24" x14ac:dyDescent="0.25">
      <c r="A149" s="94" t="s">
        <v>435</v>
      </c>
      <c r="B149" s="164" t="s">
        <v>889</v>
      </c>
      <c r="C149" s="101" t="s">
        <v>359</v>
      </c>
      <c r="D149" s="94">
        <v>13</v>
      </c>
      <c r="E149" s="99" t="s">
        <v>436</v>
      </c>
      <c r="F149" s="94"/>
      <c r="G149" s="165">
        <f>G150</f>
        <v>1917000</v>
      </c>
      <c r="H149" s="165">
        <f>H150</f>
        <v>1785000</v>
      </c>
      <c r="I149" s="165">
        <f>I150</f>
        <v>1847000</v>
      </c>
    </row>
    <row r="150" spans="1:9" ht="24" x14ac:dyDescent="0.25">
      <c r="A150" s="94" t="s">
        <v>534</v>
      </c>
      <c r="B150" s="164" t="s">
        <v>889</v>
      </c>
      <c r="C150" s="101" t="s">
        <v>359</v>
      </c>
      <c r="D150" s="94">
        <v>13</v>
      </c>
      <c r="E150" s="94" t="s">
        <v>535</v>
      </c>
      <c r="F150" s="94"/>
      <c r="G150" s="165">
        <f>G151+G154+G156</f>
        <v>1917000</v>
      </c>
      <c r="H150" s="165">
        <f>H151+H154+H156</f>
        <v>1785000</v>
      </c>
      <c r="I150" s="165">
        <f>I151+I154+I156</f>
        <v>1847000</v>
      </c>
    </row>
    <row r="151" spans="1:9" ht="36" x14ac:dyDescent="0.25">
      <c r="A151" s="94" t="s">
        <v>530</v>
      </c>
      <c r="B151" s="164" t="s">
        <v>889</v>
      </c>
      <c r="C151" s="101" t="s">
        <v>359</v>
      </c>
      <c r="D151" s="94">
        <v>13</v>
      </c>
      <c r="E151" s="94" t="s">
        <v>536</v>
      </c>
      <c r="F151" s="94"/>
      <c r="G151" s="165">
        <f>G152+G153</f>
        <v>292000</v>
      </c>
      <c r="H151" s="165">
        <f>H152+H153</f>
        <v>92000</v>
      </c>
      <c r="I151" s="165">
        <f>I152+I153</f>
        <v>92000</v>
      </c>
    </row>
    <row r="152" spans="1:9" ht="24" x14ac:dyDescent="0.25">
      <c r="A152" s="172" t="s">
        <v>518</v>
      </c>
      <c r="B152" s="164" t="s">
        <v>889</v>
      </c>
      <c r="C152" s="101" t="s">
        <v>359</v>
      </c>
      <c r="D152" s="94">
        <v>13</v>
      </c>
      <c r="E152" s="94" t="s">
        <v>536</v>
      </c>
      <c r="F152" s="94">
        <v>300</v>
      </c>
      <c r="G152" s="168">
        <v>42000</v>
      </c>
      <c r="H152" s="168">
        <v>42000</v>
      </c>
      <c r="I152" s="168">
        <v>42000</v>
      </c>
    </row>
    <row r="153" spans="1:9" x14ac:dyDescent="0.25">
      <c r="A153" s="94" t="s">
        <v>431</v>
      </c>
      <c r="B153" s="164" t="s">
        <v>889</v>
      </c>
      <c r="C153" s="101" t="s">
        <v>359</v>
      </c>
      <c r="D153" s="94">
        <v>13</v>
      </c>
      <c r="E153" s="94" t="s">
        <v>536</v>
      </c>
      <c r="F153" s="94">
        <v>800</v>
      </c>
      <c r="G153" s="168">
        <v>250000</v>
      </c>
      <c r="H153" s="168">
        <v>50000</v>
      </c>
      <c r="I153" s="168">
        <v>50000</v>
      </c>
    </row>
    <row r="154" spans="1:9" ht="36" x14ac:dyDescent="0.25">
      <c r="A154" s="94" t="s">
        <v>537</v>
      </c>
      <c r="B154" s="164" t="s">
        <v>889</v>
      </c>
      <c r="C154" s="101" t="s">
        <v>359</v>
      </c>
      <c r="D154" s="94">
        <v>13</v>
      </c>
      <c r="E154" s="94" t="s">
        <v>538</v>
      </c>
      <c r="F154" s="94"/>
      <c r="G154" s="165">
        <f>G155</f>
        <v>10000</v>
      </c>
      <c r="H154" s="165">
        <f>H155</f>
        <v>0</v>
      </c>
      <c r="I154" s="165">
        <f>I155</f>
        <v>0</v>
      </c>
    </row>
    <row r="155" spans="1:9" ht="36" x14ac:dyDescent="0.25">
      <c r="A155" s="94" t="s">
        <v>379</v>
      </c>
      <c r="B155" s="164" t="s">
        <v>889</v>
      </c>
      <c r="C155" s="101" t="s">
        <v>359</v>
      </c>
      <c r="D155" s="94">
        <v>13</v>
      </c>
      <c r="E155" s="94" t="s">
        <v>538</v>
      </c>
      <c r="F155" s="94">
        <v>200</v>
      </c>
      <c r="G155" s="168">
        <v>10000</v>
      </c>
      <c r="H155" s="168">
        <v>0</v>
      </c>
      <c r="I155" s="168">
        <v>0</v>
      </c>
    </row>
    <row r="156" spans="1:9" ht="48" x14ac:dyDescent="0.25">
      <c r="A156" s="94" t="s">
        <v>539</v>
      </c>
      <c r="B156" s="164" t="s">
        <v>889</v>
      </c>
      <c r="C156" s="101" t="s">
        <v>359</v>
      </c>
      <c r="D156" s="94">
        <v>13</v>
      </c>
      <c r="E156" s="94" t="s">
        <v>540</v>
      </c>
      <c r="F156" s="94"/>
      <c r="G156" s="165">
        <f>G157+G158</f>
        <v>1615000</v>
      </c>
      <c r="H156" s="165">
        <f>H157+H158</f>
        <v>1693000</v>
      </c>
      <c r="I156" s="165">
        <f>I157+I158</f>
        <v>1755000</v>
      </c>
    </row>
    <row r="157" spans="1:9" ht="72" x14ac:dyDescent="0.25">
      <c r="A157" s="94" t="s">
        <v>368</v>
      </c>
      <c r="B157" s="164" t="s">
        <v>889</v>
      </c>
      <c r="C157" s="101" t="s">
        <v>359</v>
      </c>
      <c r="D157" s="94">
        <v>13</v>
      </c>
      <c r="E157" s="94" t="s">
        <v>540</v>
      </c>
      <c r="F157" s="94">
        <v>100</v>
      </c>
      <c r="G157" s="167">
        <v>1168000</v>
      </c>
      <c r="H157" s="167">
        <v>1100000</v>
      </c>
      <c r="I157" s="167">
        <v>1100000</v>
      </c>
    </row>
    <row r="158" spans="1:9" ht="36" x14ac:dyDescent="0.25">
      <c r="A158" s="94" t="s">
        <v>379</v>
      </c>
      <c r="B158" s="164" t="s">
        <v>889</v>
      </c>
      <c r="C158" s="101" t="s">
        <v>359</v>
      </c>
      <c r="D158" s="94">
        <v>13</v>
      </c>
      <c r="E158" s="94" t="s">
        <v>540</v>
      </c>
      <c r="F158" s="94">
        <v>200</v>
      </c>
      <c r="G158" s="165">
        <v>447000</v>
      </c>
      <c r="H158" s="165">
        <v>593000</v>
      </c>
      <c r="I158" s="165">
        <v>655000</v>
      </c>
    </row>
    <row r="159" spans="1:9" ht="36" x14ac:dyDescent="0.25">
      <c r="A159" s="94" t="s">
        <v>541</v>
      </c>
      <c r="B159" s="164" t="s">
        <v>889</v>
      </c>
      <c r="C159" s="101" t="s">
        <v>359</v>
      </c>
      <c r="D159" s="94">
        <v>13</v>
      </c>
      <c r="E159" s="99" t="s">
        <v>542</v>
      </c>
      <c r="F159" s="94"/>
      <c r="G159" s="165">
        <f t="shared" ref="G159:I160" si="26">G160</f>
        <v>11115000</v>
      </c>
      <c r="H159" s="165">
        <f t="shared" si="26"/>
        <v>9311000</v>
      </c>
      <c r="I159" s="165">
        <f t="shared" si="26"/>
        <v>9511000</v>
      </c>
    </row>
    <row r="160" spans="1:9" ht="36" x14ac:dyDescent="0.25">
      <c r="A160" s="94" t="s">
        <v>912</v>
      </c>
      <c r="B160" s="164" t="s">
        <v>889</v>
      </c>
      <c r="C160" s="101" t="s">
        <v>359</v>
      </c>
      <c r="D160" s="94">
        <v>13</v>
      </c>
      <c r="E160" s="99" t="s">
        <v>544</v>
      </c>
      <c r="F160" s="94"/>
      <c r="G160" s="165">
        <f t="shared" si="26"/>
        <v>11115000</v>
      </c>
      <c r="H160" s="165">
        <f t="shared" si="26"/>
        <v>9311000</v>
      </c>
      <c r="I160" s="165">
        <f t="shared" si="26"/>
        <v>9511000</v>
      </c>
    </row>
    <row r="161" spans="1:9" ht="36" x14ac:dyDescent="0.25">
      <c r="A161" s="94" t="s">
        <v>913</v>
      </c>
      <c r="B161" s="164" t="s">
        <v>889</v>
      </c>
      <c r="C161" s="101" t="s">
        <v>359</v>
      </c>
      <c r="D161" s="94">
        <v>13</v>
      </c>
      <c r="E161" s="94" t="s">
        <v>545</v>
      </c>
      <c r="F161" s="94"/>
      <c r="G161" s="165">
        <f>G162+G163+G164</f>
        <v>11115000</v>
      </c>
      <c r="H161" s="165">
        <f>H162+H163+H164</f>
        <v>9311000</v>
      </c>
      <c r="I161" s="165">
        <f>I162+I163+I164</f>
        <v>9511000</v>
      </c>
    </row>
    <row r="162" spans="1:9" ht="72" x14ac:dyDescent="0.25">
      <c r="A162" s="94" t="s">
        <v>368</v>
      </c>
      <c r="B162" s="164" t="s">
        <v>889</v>
      </c>
      <c r="C162" s="101" t="s">
        <v>359</v>
      </c>
      <c r="D162" s="94">
        <v>13</v>
      </c>
      <c r="E162" s="94" t="s">
        <v>545</v>
      </c>
      <c r="F162" s="94">
        <v>100</v>
      </c>
      <c r="G162" s="165">
        <v>5139000</v>
      </c>
      <c r="H162" s="165">
        <v>5136000</v>
      </c>
      <c r="I162" s="165">
        <v>5136000</v>
      </c>
    </row>
    <row r="163" spans="1:9" ht="36" x14ac:dyDescent="0.25">
      <c r="A163" s="94" t="s">
        <v>379</v>
      </c>
      <c r="B163" s="164" t="s">
        <v>889</v>
      </c>
      <c r="C163" s="101" t="s">
        <v>359</v>
      </c>
      <c r="D163" s="94">
        <v>13</v>
      </c>
      <c r="E163" s="94" t="s">
        <v>545</v>
      </c>
      <c r="F163" s="94">
        <v>200</v>
      </c>
      <c r="G163" s="167">
        <v>5851000</v>
      </c>
      <c r="H163" s="167">
        <v>4100000</v>
      </c>
      <c r="I163" s="167">
        <v>4300000</v>
      </c>
    </row>
    <row r="164" spans="1:9" x14ac:dyDescent="0.25">
      <c r="A164" s="94" t="s">
        <v>431</v>
      </c>
      <c r="B164" s="164" t="s">
        <v>889</v>
      </c>
      <c r="C164" s="101" t="s">
        <v>359</v>
      </c>
      <c r="D164" s="94">
        <v>13</v>
      </c>
      <c r="E164" s="94" t="s">
        <v>545</v>
      </c>
      <c r="F164" s="94">
        <v>800</v>
      </c>
      <c r="G164" s="167">
        <v>125000</v>
      </c>
      <c r="H164" s="167">
        <v>75000</v>
      </c>
      <c r="I164" s="167">
        <v>75000</v>
      </c>
    </row>
    <row r="165" spans="1:9" ht="24" x14ac:dyDescent="0.25">
      <c r="A165" s="90" t="s">
        <v>546</v>
      </c>
      <c r="B165" s="162" t="s">
        <v>889</v>
      </c>
      <c r="C165" s="136" t="s">
        <v>370</v>
      </c>
      <c r="D165" s="136" t="s">
        <v>547</v>
      </c>
      <c r="E165" s="90"/>
      <c r="F165" s="90"/>
      <c r="G165" s="163">
        <f>G166+G185</f>
        <v>13346000</v>
      </c>
      <c r="H165" s="163">
        <f>H166+H186</f>
        <v>3141000</v>
      </c>
      <c r="I165" s="163">
        <f>I166+I186</f>
        <v>3141000</v>
      </c>
    </row>
    <row r="166" spans="1:9" ht="48" x14ac:dyDescent="0.25">
      <c r="A166" s="175" t="s">
        <v>548</v>
      </c>
      <c r="B166" s="162" t="s">
        <v>889</v>
      </c>
      <c r="C166" s="136" t="s">
        <v>370</v>
      </c>
      <c r="D166" s="136" t="s">
        <v>549</v>
      </c>
      <c r="E166" s="90"/>
      <c r="F166" s="90"/>
      <c r="G166" s="163">
        <f>G167</f>
        <v>13276000</v>
      </c>
      <c r="H166" s="163">
        <f>H167</f>
        <v>3091000</v>
      </c>
      <c r="I166" s="163">
        <f>I167</f>
        <v>3091000</v>
      </c>
    </row>
    <row r="167" spans="1:9" ht="72" x14ac:dyDescent="0.25">
      <c r="A167" s="94" t="s">
        <v>550</v>
      </c>
      <c r="B167" s="164" t="s">
        <v>889</v>
      </c>
      <c r="C167" s="101" t="s">
        <v>370</v>
      </c>
      <c r="D167" s="101" t="s">
        <v>549</v>
      </c>
      <c r="E167" s="94" t="s">
        <v>551</v>
      </c>
      <c r="F167" s="94"/>
      <c r="G167" s="165">
        <f>G168+G175</f>
        <v>13276000</v>
      </c>
      <c r="H167" s="165">
        <f>H168+H175</f>
        <v>3091000</v>
      </c>
      <c r="I167" s="165">
        <f>I168+I175</f>
        <v>3091000</v>
      </c>
    </row>
    <row r="168" spans="1:9" ht="144" x14ac:dyDescent="0.25">
      <c r="A168" s="94" t="s">
        <v>552</v>
      </c>
      <c r="B168" s="164" t="s">
        <v>889</v>
      </c>
      <c r="C168" s="101" t="s">
        <v>370</v>
      </c>
      <c r="D168" s="101" t="s">
        <v>549</v>
      </c>
      <c r="E168" s="94" t="s">
        <v>553</v>
      </c>
      <c r="F168" s="94"/>
      <c r="G168" s="165">
        <f>G172+G169</f>
        <v>12521000</v>
      </c>
      <c r="H168" s="165">
        <f>H172+H169</f>
        <v>2871000</v>
      </c>
      <c r="I168" s="165">
        <f>I172+I169</f>
        <v>2871000</v>
      </c>
    </row>
    <row r="169" spans="1:9" ht="48" x14ac:dyDescent="0.25">
      <c r="A169" s="94" t="s">
        <v>554</v>
      </c>
      <c r="B169" s="164" t="s">
        <v>889</v>
      </c>
      <c r="C169" s="101" t="s">
        <v>370</v>
      </c>
      <c r="D169" s="101" t="s">
        <v>549</v>
      </c>
      <c r="E169" s="94" t="s">
        <v>555</v>
      </c>
      <c r="F169" s="94"/>
      <c r="G169" s="165">
        <f t="shared" ref="G169:I170" si="27">G170</f>
        <v>9650000</v>
      </c>
      <c r="H169" s="165">
        <f t="shared" si="27"/>
        <v>0</v>
      </c>
      <c r="I169" s="165">
        <f t="shared" si="27"/>
        <v>0</v>
      </c>
    </row>
    <row r="170" spans="1:9" ht="48" x14ac:dyDescent="0.25">
      <c r="A170" s="94" t="s">
        <v>556</v>
      </c>
      <c r="B170" s="164" t="s">
        <v>889</v>
      </c>
      <c r="C170" s="101" t="s">
        <v>370</v>
      </c>
      <c r="D170" s="101" t="s">
        <v>549</v>
      </c>
      <c r="E170" s="94" t="s">
        <v>557</v>
      </c>
      <c r="F170" s="94"/>
      <c r="G170" s="165">
        <f t="shared" si="27"/>
        <v>9650000</v>
      </c>
      <c r="H170" s="165">
        <f t="shared" si="27"/>
        <v>0</v>
      </c>
      <c r="I170" s="165">
        <f t="shared" si="27"/>
        <v>0</v>
      </c>
    </row>
    <row r="171" spans="1:9" ht="36" x14ac:dyDescent="0.25">
      <c r="A171" s="94" t="s">
        <v>379</v>
      </c>
      <c r="B171" s="164" t="s">
        <v>889</v>
      </c>
      <c r="C171" s="101" t="s">
        <v>370</v>
      </c>
      <c r="D171" s="101" t="s">
        <v>549</v>
      </c>
      <c r="E171" s="94" t="s">
        <v>557</v>
      </c>
      <c r="F171" s="94">
        <v>200</v>
      </c>
      <c r="G171" s="165">
        <v>9650000</v>
      </c>
      <c r="H171" s="165"/>
      <c r="I171" s="165"/>
    </row>
    <row r="172" spans="1:9" ht="60" x14ac:dyDescent="0.25">
      <c r="A172" s="94" t="s">
        <v>558</v>
      </c>
      <c r="B172" s="164" t="s">
        <v>889</v>
      </c>
      <c r="C172" s="101" t="s">
        <v>370</v>
      </c>
      <c r="D172" s="101" t="s">
        <v>549</v>
      </c>
      <c r="E172" s="94" t="s">
        <v>559</v>
      </c>
      <c r="F172" s="94"/>
      <c r="G172" s="165">
        <f>G173</f>
        <v>2871000</v>
      </c>
      <c r="H172" s="165">
        <f>H173</f>
        <v>2871000</v>
      </c>
      <c r="I172" s="165">
        <f>I173</f>
        <v>2871000</v>
      </c>
    </row>
    <row r="173" spans="1:9" ht="36" x14ac:dyDescent="0.25">
      <c r="A173" s="94" t="s">
        <v>524</v>
      </c>
      <c r="B173" s="164" t="s">
        <v>889</v>
      </c>
      <c r="C173" s="101" t="s">
        <v>370</v>
      </c>
      <c r="D173" s="101" t="s">
        <v>549</v>
      </c>
      <c r="E173" s="94" t="s">
        <v>560</v>
      </c>
      <c r="F173" s="94"/>
      <c r="G173" s="165">
        <f>G174</f>
        <v>2871000</v>
      </c>
      <c r="H173" s="165">
        <f t="shared" ref="H173:I173" si="28">H174</f>
        <v>2871000</v>
      </c>
      <c r="I173" s="165">
        <f t="shared" si="28"/>
        <v>2871000</v>
      </c>
    </row>
    <row r="174" spans="1:9" ht="72" x14ac:dyDescent="0.25">
      <c r="A174" s="94" t="s">
        <v>368</v>
      </c>
      <c r="B174" s="164" t="s">
        <v>889</v>
      </c>
      <c r="C174" s="101" t="s">
        <v>370</v>
      </c>
      <c r="D174" s="101" t="s">
        <v>549</v>
      </c>
      <c r="E174" s="94" t="s">
        <v>560</v>
      </c>
      <c r="F174" s="94">
        <v>100</v>
      </c>
      <c r="G174" s="165">
        <v>2871000</v>
      </c>
      <c r="H174" s="165">
        <v>2871000</v>
      </c>
      <c r="I174" s="165">
        <v>2871000</v>
      </c>
    </row>
    <row r="175" spans="1:9" ht="120" x14ac:dyDescent="0.25">
      <c r="A175" s="94" t="s">
        <v>561</v>
      </c>
      <c r="B175" s="164" t="s">
        <v>889</v>
      </c>
      <c r="C175" s="101" t="s">
        <v>370</v>
      </c>
      <c r="D175" s="101" t="s">
        <v>549</v>
      </c>
      <c r="E175" s="94" t="s">
        <v>562</v>
      </c>
      <c r="F175" s="94"/>
      <c r="G175" s="165">
        <f>G176+G179+G182</f>
        <v>755000</v>
      </c>
      <c r="H175" s="165">
        <f>H176+H179</f>
        <v>220000</v>
      </c>
      <c r="I175" s="165">
        <f>I176+I179</f>
        <v>220000</v>
      </c>
    </row>
    <row r="176" spans="1:9" ht="96" x14ac:dyDescent="0.25">
      <c r="A176" s="94" t="s">
        <v>563</v>
      </c>
      <c r="B176" s="164" t="s">
        <v>889</v>
      </c>
      <c r="C176" s="101" t="s">
        <v>370</v>
      </c>
      <c r="D176" s="101" t="s">
        <v>549</v>
      </c>
      <c r="E176" s="94" t="s">
        <v>564</v>
      </c>
      <c r="F176" s="94"/>
      <c r="G176" s="165">
        <f t="shared" ref="G176:I177" si="29">G177</f>
        <v>120000</v>
      </c>
      <c r="H176" s="165">
        <f t="shared" si="29"/>
        <v>120000</v>
      </c>
      <c r="I176" s="165">
        <f t="shared" si="29"/>
        <v>120000</v>
      </c>
    </row>
    <row r="177" spans="1:9" ht="48" x14ac:dyDescent="0.25">
      <c r="A177" s="94" t="s">
        <v>556</v>
      </c>
      <c r="B177" s="164" t="s">
        <v>889</v>
      </c>
      <c r="C177" s="101" t="s">
        <v>370</v>
      </c>
      <c r="D177" s="101" t="s">
        <v>549</v>
      </c>
      <c r="E177" s="94" t="s">
        <v>565</v>
      </c>
      <c r="F177" s="94"/>
      <c r="G177" s="165">
        <f t="shared" si="29"/>
        <v>120000</v>
      </c>
      <c r="H177" s="165">
        <f t="shared" si="29"/>
        <v>120000</v>
      </c>
      <c r="I177" s="165">
        <f t="shared" si="29"/>
        <v>120000</v>
      </c>
    </row>
    <row r="178" spans="1:9" ht="36" x14ac:dyDescent="0.25">
      <c r="A178" s="94" t="s">
        <v>379</v>
      </c>
      <c r="B178" s="164" t="s">
        <v>889</v>
      </c>
      <c r="C178" s="101" t="s">
        <v>370</v>
      </c>
      <c r="D178" s="101" t="s">
        <v>549</v>
      </c>
      <c r="E178" s="94" t="s">
        <v>565</v>
      </c>
      <c r="F178" s="94">
        <v>200</v>
      </c>
      <c r="G178" s="165">
        <v>120000</v>
      </c>
      <c r="H178" s="165">
        <v>120000</v>
      </c>
      <c r="I178" s="165">
        <v>120000</v>
      </c>
    </row>
    <row r="179" spans="1:9" ht="72" x14ac:dyDescent="0.25">
      <c r="A179" s="94" t="s">
        <v>566</v>
      </c>
      <c r="B179" s="164" t="s">
        <v>889</v>
      </c>
      <c r="C179" s="101" t="s">
        <v>370</v>
      </c>
      <c r="D179" s="101" t="s">
        <v>549</v>
      </c>
      <c r="E179" s="94" t="s">
        <v>567</v>
      </c>
      <c r="F179" s="94"/>
      <c r="G179" s="165">
        <f>G180</f>
        <v>100000</v>
      </c>
      <c r="H179" s="165">
        <f>H180</f>
        <v>100000</v>
      </c>
      <c r="I179" s="165">
        <f>I180</f>
        <v>100000</v>
      </c>
    </row>
    <row r="180" spans="1:9" ht="48" x14ac:dyDescent="0.25">
      <c r="A180" s="94" t="s">
        <v>556</v>
      </c>
      <c r="B180" s="164" t="s">
        <v>889</v>
      </c>
      <c r="C180" s="101" t="s">
        <v>370</v>
      </c>
      <c r="D180" s="101" t="s">
        <v>549</v>
      </c>
      <c r="E180" s="94" t="s">
        <v>568</v>
      </c>
      <c r="F180" s="94"/>
      <c r="G180" s="165">
        <f>G181</f>
        <v>100000</v>
      </c>
      <c r="H180" s="165">
        <f t="shared" ref="H180:I180" si="30">H181</f>
        <v>100000</v>
      </c>
      <c r="I180" s="165">
        <f t="shared" si="30"/>
        <v>100000</v>
      </c>
    </row>
    <row r="181" spans="1:9" ht="36" x14ac:dyDescent="0.25">
      <c r="A181" s="94" t="s">
        <v>379</v>
      </c>
      <c r="B181" s="164" t="s">
        <v>889</v>
      </c>
      <c r="C181" s="101" t="s">
        <v>370</v>
      </c>
      <c r="D181" s="101" t="s">
        <v>549</v>
      </c>
      <c r="E181" s="94" t="s">
        <v>568</v>
      </c>
      <c r="F181" s="94">
        <v>200</v>
      </c>
      <c r="G181" s="165">
        <v>100000</v>
      </c>
      <c r="H181" s="165">
        <v>100000</v>
      </c>
      <c r="I181" s="165">
        <v>100000</v>
      </c>
    </row>
    <row r="182" spans="1:9" ht="48" x14ac:dyDescent="0.25">
      <c r="A182" s="94" t="s">
        <v>569</v>
      </c>
      <c r="B182" s="164" t="s">
        <v>889</v>
      </c>
      <c r="C182" s="101" t="s">
        <v>370</v>
      </c>
      <c r="D182" s="101" t="s">
        <v>549</v>
      </c>
      <c r="E182" s="94" t="s">
        <v>570</v>
      </c>
      <c r="F182" s="94"/>
      <c r="G182" s="165">
        <f>G183</f>
        <v>535000</v>
      </c>
      <c r="H182" s="165">
        <f>H183</f>
        <v>0</v>
      </c>
      <c r="I182" s="165">
        <f>I183</f>
        <v>0</v>
      </c>
    </row>
    <row r="183" spans="1:9" ht="36" x14ac:dyDescent="0.25">
      <c r="A183" s="94" t="s">
        <v>571</v>
      </c>
      <c r="B183" s="164" t="s">
        <v>889</v>
      </c>
      <c r="C183" s="101" t="s">
        <v>370</v>
      </c>
      <c r="D183" s="101" t="s">
        <v>549</v>
      </c>
      <c r="E183" s="94" t="s">
        <v>572</v>
      </c>
      <c r="F183" s="94"/>
      <c r="G183" s="165">
        <f>G184</f>
        <v>535000</v>
      </c>
      <c r="H183" s="165">
        <f t="shared" ref="H183:I183" si="31">H184</f>
        <v>0</v>
      </c>
      <c r="I183" s="165">
        <f t="shared" si="31"/>
        <v>0</v>
      </c>
    </row>
    <row r="184" spans="1:9" ht="36" x14ac:dyDescent="0.25">
      <c r="A184" s="94" t="s">
        <v>379</v>
      </c>
      <c r="B184" s="164" t="s">
        <v>889</v>
      </c>
      <c r="C184" s="101" t="s">
        <v>370</v>
      </c>
      <c r="D184" s="101" t="s">
        <v>549</v>
      </c>
      <c r="E184" s="94" t="s">
        <v>572</v>
      </c>
      <c r="F184" s="94">
        <v>200</v>
      </c>
      <c r="G184" s="165">
        <v>535000</v>
      </c>
      <c r="H184" s="165">
        <v>0</v>
      </c>
      <c r="I184" s="165">
        <v>0</v>
      </c>
    </row>
    <row r="185" spans="1:9" ht="36" x14ac:dyDescent="0.25">
      <c r="A185" s="90" t="s">
        <v>574</v>
      </c>
      <c r="B185" s="136" t="s">
        <v>889</v>
      </c>
      <c r="C185" s="136" t="s">
        <v>370</v>
      </c>
      <c r="D185" s="136" t="s">
        <v>575</v>
      </c>
      <c r="E185" s="90"/>
      <c r="F185" s="90"/>
      <c r="G185" s="163">
        <f>G186</f>
        <v>70000</v>
      </c>
      <c r="H185" s="163">
        <f t="shared" ref="H185:I188" si="32">H186</f>
        <v>50000</v>
      </c>
      <c r="I185" s="163">
        <f t="shared" si="32"/>
        <v>50000</v>
      </c>
    </row>
    <row r="186" spans="1:9" ht="48" x14ac:dyDescent="0.25">
      <c r="A186" s="94" t="s">
        <v>407</v>
      </c>
      <c r="B186" s="164" t="s">
        <v>889</v>
      </c>
      <c r="C186" s="101" t="s">
        <v>370</v>
      </c>
      <c r="D186" s="101" t="s">
        <v>575</v>
      </c>
      <c r="E186" s="94" t="s">
        <v>408</v>
      </c>
      <c r="F186" s="94"/>
      <c r="G186" s="165">
        <f>G187</f>
        <v>70000</v>
      </c>
      <c r="H186" s="165">
        <f t="shared" si="32"/>
        <v>50000</v>
      </c>
      <c r="I186" s="165">
        <f t="shared" si="32"/>
        <v>50000</v>
      </c>
    </row>
    <row r="187" spans="1:9" ht="84" x14ac:dyDescent="0.25">
      <c r="A187" s="94" t="s">
        <v>914</v>
      </c>
      <c r="B187" s="164" t="s">
        <v>889</v>
      </c>
      <c r="C187" s="101" t="s">
        <v>370</v>
      </c>
      <c r="D187" s="101" t="s">
        <v>575</v>
      </c>
      <c r="E187" s="94" t="s">
        <v>513</v>
      </c>
      <c r="F187" s="94"/>
      <c r="G187" s="165">
        <f>G188</f>
        <v>70000</v>
      </c>
      <c r="H187" s="165">
        <f t="shared" si="32"/>
        <v>50000</v>
      </c>
      <c r="I187" s="165">
        <f t="shared" si="32"/>
        <v>50000</v>
      </c>
    </row>
    <row r="188" spans="1:9" ht="48" x14ac:dyDescent="0.25">
      <c r="A188" s="172" t="s">
        <v>578</v>
      </c>
      <c r="B188" s="164" t="s">
        <v>889</v>
      </c>
      <c r="C188" s="101" t="s">
        <v>370</v>
      </c>
      <c r="D188" s="101" t="s">
        <v>575</v>
      </c>
      <c r="E188" s="99" t="s">
        <v>579</v>
      </c>
      <c r="F188" s="94"/>
      <c r="G188" s="165">
        <f>G189</f>
        <v>70000</v>
      </c>
      <c r="H188" s="165">
        <f t="shared" si="32"/>
        <v>50000</v>
      </c>
      <c r="I188" s="165">
        <f t="shared" si="32"/>
        <v>50000</v>
      </c>
    </row>
    <row r="189" spans="1:9" ht="36" x14ac:dyDescent="0.25">
      <c r="A189" s="172" t="s">
        <v>580</v>
      </c>
      <c r="B189" s="164" t="s">
        <v>889</v>
      </c>
      <c r="C189" s="101" t="s">
        <v>370</v>
      </c>
      <c r="D189" s="101" t="s">
        <v>575</v>
      </c>
      <c r="E189" s="94" t="s">
        <v>581</v>
      </c>
      <c r="F189" s="94"/>
      <c r="G189" s="165">
        <f>G190+G191</f>
        <v>70000</v>
      </c>
      <c r="H189" s="165">
        <f>H190+H191</f>
        <v>50000</v>
      </c>
      <c r="I189" s="165">
        <f>I190+I191</f>
        <v>50000</v>
      </c>
    </row>
    <row r="190" spans="1:9" ht="36" x14ac:dyDescent="0.25">
      <c r="A190" s="94" t="s">
        <v>379</v>
      </c>
      <c r="B190" s="164" t="s">
        <v>889</v>
      </c>
      <c r="C190" s="101" t="s">
        <v>370</v>
      </c>
      <c r="D190" s="101" t="s">
        <v>575</v>
      </c>
      <c r="E190" s="94" t="s">
        <v>581</v>
      </c>
      <c r="F190" s="94">
        <v>200</v>
      </c>
      <c r="G190" s="167">
        <v>20000</v>
      </c>
      <c r="H190" s="167">
        <v>0</v>
      </c>
      <c r="I190" s="167">
        <v>0</v>
      </c>
    </row>
    <row r="191" spans="1:9" ht="24" x14ac:dyDescent="0.25">
      <c r="A191" s="94" t="s">
        <v>518</v>
      </c>
      <c r="B191" s="164" t="s">
        <v>889</v>
      </c>
      <c r="C191" s="101" t="s">
        <v>370</v>
      </c>
      <c r="D191" s="101" t="s">
        <v>575</v>
      </c>
      <c r="E191" s="94" t="s">
        <v>581</v>
      </c>
      <c r="F191" s="94">
        <v>300</v>
      </c>
      <c r="G191" s="167">
        <v>50000</v>
      </c>
      <c r="H191" s="167">
        <v>50000</v>
      </c>
      <c r="I191" s="167">
        <v>50000</v>
      </c>
    </row>
    <row r="192" spans="1:9" x14ac:dyDescent="0.25">
      <c r="A192" s="90" t="s">
        <v>582</v>
      </c>
      <c r="B192" s="162" t="s">
        <v>889</v>
      </c>
      <c r="C192" s="136" t="s">
        <v>386</v>
      </c>
      <c r="D192" s="136" t="s">
        <v>547</v>
      </c>
      <c r="E192" s="90"/>
      <c r="F192" s="90"/>
      <c r="G192" s="163">
        <f>G193+G199+G234</f>
        <v>62161567</v>
      </c>
      <c r="H192" s="163">
        <f>H193+H199+H234</f>
        <v>100065012</v>
      </c>
      <c r="I192" s="163">
        <f>I193+I199+I234</f>
        <v>11906200</v>
      </c>
    </row>
    <row r="193" spans="1:9" x14ac:dyDescent="0.25">
      <c r="A193" s="90" t="s">
        <v>583</v>
      </c>
      <c r="B193" s="162" t="s">
        <v>889</v>
      </c>
      <c r="C193" s="136" t="s">
        <v>386</v>
      </c>
      <c r="D193" s="136" t="s">
        <v>584</v>
      </c>
      <c r="E193" s="90"/>
      <c r="F193" s="90"/>
      <c r="G193" s="163">
        <f t="shared" ref="G193:I194" si="33">G194</f>
        <v>2000000</v>
      </c>
      <c r="H193" s="163">
        <f t="shared" si="33"/>
        <v>2000000</v>
      </c>
      <c r="I193" s="163">
        <f t="shared" si="33"/>
        <v>2000000</v>
      </c>
    </row>
    <row r="194" spans="1:9" ht="60" x14ac:dyDescent="0.25">
      <c r="A194" s="94" t="s">
        <v>906</v>
      </c>
      <c r="B194" s="164" t="s">
        <v>889</v>
      </c>
      <c r="C194" s="101" t="s">
        <v>386</v>
      </c>
      <c r="D194" s="101" t="s">
        <v>584</v>
      </c>
      <c r="E194" s="94" t="s">
        <v>505</v>
      </c>
      <c r="F194" s="94"/>
      <c r="G194" s="165">
        <f t="shared" si="33"/>
        <v>2000000</v>
      </c>
      <c r="H194" s="165">
        <f t="shared" si="33"/>
        <v>2000000</v>
      </c>
      <c r="I194" s="165">
        <f t="shared" si="33"/>
        <v>2000000</v>
      </c>
    </row>
    <row r="195" spans="1:9" ht="36" x14ac:dyDescent="0.25">
      <c r="A195" s="94" t="s">
        <v>585</v>
      </c>
      <c r="B195" s="164" t="s">
        <v>889</v>
      </c>
      <c r="C195" s="101" t="s">
        <v>386</v>
      </c>
      <c r="D195" s="101" t="s">
        <v>584</v>
      </c>
      <c r="E195" s="94" t="s">
        <v>586</v>
      </c>
      <c r="F195" s="94"/>
      <c r="G195" s="165">
        <f>G197</f>
        <v>2000000</v>
      </c>
      <c r="H195" s="165">
        <f>H197</f>
        <v>2000000</v>
      </c>
      <c r="I195" s="165">
        <f>I197</f>
        <v>2000000</v>
      </c>
    </row>
    <row r="196" spans="1:9" ht="108" x14ac:dyDescent="0.25">
      <c r="A196" s="94" t="s">
        <v>587</v>
      </c>
      <c r="B196" s="164" t="s">
        <v>889</v>
      </c>
      <c r="C196" s="101" t="s">
        <v>386</v>
      </c>
      <c r="D196" s="101" t="s">
        <v>584</v>
      </c>
      <c r="E196" s="94" t="s">
        <v>588</v>
      </c>
      <c r="F196" s="94"/>
      <c r="G196" s="165">
        <f t="shared" ref="G196:I197" si="34">G197</f>
        <v>2000000</v>
      </c>
      <c r="H196" s="165">
        <f t="shared" si="34"/>
        <v>2000000</v>
      </c>
      <c r="I196" s="165">
        <f t="shared" si="34"/>
        <v>2000000</v>
      </c>
    </row>
    <row r="197" spans="1:9" ht="24" x14ac:dyDescent="0.25">
      <c r="A197" s="94" t="s">
        <v>589</v>
      </c>
      <c r="B197" s="164" t="s">
        <v>889</v>
      </c>
      <c r="C197" s="101" t="s">
        <v>386</v>
      </c>
      <c r="D197" s="101" t="s">
        <v>584</v>
      </c>
      <c r="E197" s="94" t="s">
        <v>915</v>
      </c>
      <c r="F197" s="94"/>
      <c r="G197" s="165">
        <f t="shared" si="34"/>
        <v>2000000</v>
      </c>
      <c r="H197" s="165">
        <f t="shared" si="34"/>
        <v>2000000</v>
      </c>
      <c r="I197" s="165">
        <f t="shared" si="34"/>
        <v>2000000</v>
      </c>
    </row>
    <row r="198" spans="1:9" x14ac:dyDescent="0.25">
      <c r="A198" s="94" t="s">
        <v>431</v>
      </c>
      <c r="B198" s="164" t="s">
        <v>889</v>
      </c>
      <c r="C198" s="101" t="s">
        <v>386</v>
      </c>
      <c r="D198" s="101" t="s">
        <v>584</v>
      </c>
      <c r="E198" s="94" t="s">
        <v>590</v>
      </c>
      <c r="F198" s="94">
        <v>800</v>
      </c>
      <c r="G198" s="165">
        <v>2000000</v>
      </c>
      <c r="H198" s="165">
        <v>2000000</v>
      </c>
      <c r="I198" s="165">
        <v>2000000</v>
      </c>
    </row>
    <row r="199" spans="1:9" x14ac:dyDescent="0.25">
      <c r="A199" s="90" t="s">
        <v>591</v>
      </c>
      <c r="B199" s="162" t="s">
        <v>889</v>
      </c>
      <c r="C199" s="136" t="s">
        <v>386</v>
      </c>
      <c r="D199" s="136" t="s">
        <v>592</v>
      </c>
      <c r="E199" s="90"/>
      <c r="F199" s="90"/>
      <c r="G199" s="163">
        <f t="shared" ref="G199:I200" si="35">G200</f>
        <v>60131567</v>
      </c>
      <c r="H199" s="163">
        <f t="shared" si="35"/>
        <v>98035012</v>
      </c>
      <c r="I199" s="163">
        <f t="shared" si="35"/>
        <v>9876200</v>
      </c>
    </row>
    <row r="200" spans="1:9" ht="60" x14ac:dyDescent="0.25">
      <c r="A200" s="94" t="s">
        <v>504</v>
      </c>
      <c r="B200" s="164" t="s">
        <v>889</v>
      </c>
      <c r="C200" s="101" t="s">
        <v>386</v>
      </c>
      <c r="D200" s="101" t="s">
        <v>592</v>
      </c>
      <c r="E200" s="94" t="s">
        <v>505</v>
      </c>
      <c r="F200" s="94"/>
      <c r="G200" s="165">
        <f t="shared" si="35"/>
        <v>60131567</v>
      </c>
      <c r="H200" s="165">
        <f t="shared" si="35"/>
        <v>98035012</v>
      </c>
      <c r="I200" s="165">
        <f t="shared" si="35"/>
        <v>9876200</v>
      </c>
    </row>
    <row r="201" spans="1:9" ht="36" x14ac:dyDescent="0.25">
      <c r="A201" s="94" t="s">
        <v>593</v>
      </c>
      <c r="B201" s="164" t="s">
        <v>889</v>
      </c>
      <c r="C201" s="101" t="s">
        <v>386</v>
      </c>
      <c r="D201" s="101" t="s">
        <v>592</v>
      </c>
      <c r="E201" s="94" t="s">
        <v>916</v>
      </c>
      <c r="F201" s="94"/>
      <c r="G201" s="165">
        <f>G202+G211</f>
        <v>60131567</v>
      </c>
      <c r="H201" s="165">
        <f>H202+H211</f>
        <v>98035012</v>
      </c>
      <c r="I201" s="165">
        <f>I202+I211</f>
        <v>9876200</v>
      </c>
    </row>
    <row r="202" spans="1:9" ht="72" x14ac:dyDescent="0.25">
      <c r="A202" s="94" t="s">
        <v>595</v>
      </c>
      <c r="B202" s="164" t="s">
        <v>889</v>
      </c>
      <c r="C202" s="101" t="s">
        <v>386</v>
      </c>
      <c r="D202" s="101" t="s">
        <v>592</v>
      </c>
      <c r="E202" s="94" t="s">
        <v>596</v>
      </c>
      <c r="F202" s="94"/>
      <c r="G202" s="165">
        <f>G207+G203+G205+G209</f>
        <v>23951000</v>
      </c>
      <c r="H202" s="165">
        <f t="shared" ref="H202:I202" si="36">H207+H203+H205</f>
        <v>7073583</v>
      </c>
      <c r="I202" s="165">
        <f t="shared" si="36"/>
        <v>7876200</v>
      </c>
    </row>
    <row r="203" spans="1:9" ht="36" x14ac:dyDescent="0.25">
      <c r="A203" s="94" t="s">
        <v>597</v>
      </c>
      <c r="B203" s="164" t="s">
        <v>889</v>
      </c>
      <c r="C203" s="101" t="s">
        <v>386</v>
      </c>
      <c r="D203" s="101" t="s">
        <v>592</v>
      </c>
      <c r="E203" s="94" t="s">
        <v>598</v>
      </c>
      <c r="F203" s="94"/>
      <c r="G203" s="165">
        <f>G204</f>
        <v>4900000</v>
      </c>
      <c r="H203" s="165">
        <f>H204</f>
        <v>2000000</v>
      </c>
      <c r="I203" s="165">
        <f>I204</f>
        <v>2000000</v>
      </c>
    </row>
    <row r="204" spans="1:9" ht="36" x14ac:dyDescent="0.25">
      <c r="A204" s="94" t="s">
        <v>573</v>
      </c>
      <c r="B204" s="164" t="s">
        <v>889</v>
      </c>
      <c r="C204" s="101" t="s">
        <v>386</v>
      </c>
      <c r="D204" s="101" t="s">
        <v>592</v>
      </c>
      <c r="E204" s="94" t="s">
        <v>598</v>
      </c>
      <c r="F204" s="94">
        <v>400</v>
      </c>
      <c r="G204" s="165">
        <v>4900000</v>
      </c>
      <c r="H204" s="165">
        <v>2000000</v>
      </c>
      <c r="I204" s="165">
        <v>2000000</v>
      </c>
    </row>
    <row r="205" spans="1:9" ht="60" x14ac:dyDescent="0.25">
      <c r="A205" s="94" t="s">
        <v>599</v>
      </c>
      <c r="B205" s="164" t="s">
        <v>889</v>
      </c>
      <c r="C205" s="101" t="s">
        <v>386</v>
      </c>
      <c r="D205" s="101" t="s">
        <v>592</v>
      </c>
      <c r="E205" s="94" t="s">
        <v>600</v>
      </c>
      <c r="F205" s="94"/>
      <c r="G205" s="165">
        <f>G206</f>
        <v>3338380</v>
      </c>
      <c r="H205" s="165">
        <f>H206</f>
        <v>0</v>
      </c>
      <c r="I205" s="165">
        <f>I206</f>
        <v>0</v>
      </c>
    </row>
    <row r="206" spans="1:9" x14ac:dyDescent="0.25">
      <c r="A206" s="94" t="s">
        <v>601</v>
      </c>
      <c r="B206" s="164" t="s">
        <v>889</v>
      </c>
      <c r="C206" s="101" t="s">
        <v>386</v>
      </c>
      <c r="D206" s="101" t="s">
        <v>592</v>
      </c>
      <c r="E206" s="94" t="s">
        <v>600</v>
      </c>
      <c r="F206" s="94">
        <v>500</v>
      </c>
      <c r="G206" s="165">
        <v>3338380</v>
      </c>
      <c r="H206" s="165">
        <v>0</v>
      </c>
      <c r="I206" s="165">
        <v>0</v>
      </c>
    </row>
    <row r="207" spans="1:9" ht="36" x14ac:dyDescent="0.25">
      <c r="A207" s="94" t="s">
        <v>602</v>
      </c>
      <c r="B207" s="164" t="s">
        <v>889</v>
      </c>
      <c r="C207" s="101" t="s">
        <v>386</v>
      </c>
      <c r="D207" s="101" t="s">
        <v>592</v>
      </c>
      <c r="E207" s="94" t="s">
        <v>603</v>
      </c>
      <c r="F207" s="94"/>
      <c r="G207" s="165">
        <f>G208</f>
        <v>14262620</v>
      </c>
      <c r="H207" s="165">
        <f>H208</f>
        <v>5073583</v>
      </c>
      <c r="I207" s="165">
        <f>I208</f>
        <v>5876200</v>
      </c>
    </row>
    <row r="208" spans="1:9" ht="36" x14ac:dyDescent="0.25">
      <c r="A208" s="94" t="s">
        <v>379</v>
      </c>
      <c r="B208" s="164" t="s">
        <v>889</v>
      </c>
      <c r="C208" s="101" t="s">
        <v>386</v>
      </c>
      <c r="D208" s="101" t="s">
        <v>592</v>
      </c>
      <c r="E208" s="94" t="s">
        <v>603</v>
      </c>
      <c r="F208" s="94">
        <v>200</v>
      </c>
      <c r="G208" s="167">
        <v>14262620</v>
      </c>
      <c r="H208" s="167">
        <v>5073583</v>
      </c>
      <c r="I208" s="167">
        <v>5876200</v>
      </c>
    </row>
    <row r="209" spans="1:9" ht="60" x14ac:dyDescent="0.25">
      <c r="A209" s="94" t="s">
        <v>1074</v>
      </c>
      <c r="B209" s="164" t="s">
        <v>889</v>
      </c>
      <c r="C209" s="101" t="s">
        <v>386</v>
      </c>
      <c r="D209" s="101" t="s">
        <v>592</v>
      </c>
      <c r="E209" s="94" t="s">
        <v>1075</v>
      </c>
      <c r="F209" s="94"/>
      <c r="G209" s="165">
        <f>G210</f>
        <v>1450000</v>
      </c>
      <c r="H209" s="165">
        <f t="shared" ref="H209:I209" si="37">H210</f>
        <v>0</v>
      </c>
      <c r="I209" s="165">
        <f t="shared" si="37"/>
        <v>0</v>
      </c>
    </row>
    <row r="210" spans="1:9" x14ac:dyDescent="0.25">
      <c r="A210" s="94" t="s">
        <v>78</v>
      </c>
      <c r="B210" s="164" t="s">
        <v>889</v>
      </c>
      <c r="C210" s="101" t="s">
        <v>386</v>
      </c>
      <c r="D210" s="101" t="s">
        <v>592</v>
      </c>
      <c r="E210" s="94" t="s">
        <v>1075</v>
      </c>
      <c r="F210" s="94">
        <v>500</v>
      </c>
      <c r="G210" s="165">
        <v>1450000</v>
      </c>
      <c r="H210" s="165"/>
      <c r="I210" s="165"/>
    </row>
    <row r="211" spans="1:9" ht="108" x14ac:dyDescent="0.25">
      <c r="A211" s="94" t="s">
        <v>604</v>
      </c>
      <c r="B211" s="164" t="s">
        <v>889</v>
      </c>
      <c r="C211" s="101" t="s">
        <v>386</v>
      </c>
      <c r="D211" s="101" t="s">
        <v>592</v>
      </c>
      <c r="E211" s="94" t="s">
        <v>605</v>
      </c>
      <c r="F211" s="94"/>
      <c r="G211" s="167">
        <f>G218+G220+G226+G228+G222+G224+G230+G232+G212+G215</f>
        <v>36180567</v>
      </c>
      <c r="H211" s="167">
        <f t="shared" ref="H211:I211" si="38">H218+H220+H226+H228+H222+H224+H230+H232+H212+H215</f>
        <v>90961429</v>
      </c>
      <c r="I211" s="167">
        <f t="shared" si="38"/>
        <v>2000000</v>
      </c>
    </row>
    <row r="212" spans="1:9" ht="60" x14ac:dyDescent="0.25">
      <c r="A212" s="94" t="s">
        <v>606</v>
      </c>
      <c r="B212" s="164" t="s">
        <v>889</v>
      </c>
      <c r="C212" s="101" t="s">
        <v>386</v>
      </c>
      <c r="D212" s="101" t="s">
        <v>592</v>
      </c>
      <c r="E212" s="94" t="s">
        <v>607</v>
      </c>
      <c r="F212" s="94"/>
      <c r="G212" s="167">
        <f>SUM(G214+G213)</f>
        <v>19264378</v>
      </c>
      <c r="H212" s="167">
        <f t="shared" ref="H212:I212" si="39">SUM(H214+H213)</f>
        <v>88228912</v>
      </c>
      <c r="I212" s="167">
        <f t="shared" si="39"/>
        <v>0</v>
      </c>
    </row>
    <row r="213" spans="1:9" ht="36" x14ac:dyDescent="0.25">
      <c r="A213" s="94" t="s">
        <v>379</v>
      </c>
      <c r="B213" s="164" t="s">
        <v>889</v>
      </c>
      <c r="C213" s="101" t="s">
        <v>386</v>
      </c>
      <c r="D213" s="101" t="s">
        <v>592</v>
      </c>
      <c r="E213" s="94" t="s">
        <v>607</v>
      </c>
      <c r="F213" s="94">
        <v>200</v>
      </c>
      <c r="G213" s="167"/>
      <c r="H213" s="167">
        <v>74244198</v>
      </c>
      <c r="I213" s="167"/>
    </row>
    <row r="214" spans="1:9" ht="36" x14ac:dyDescent="0.25">
      <c r="A214" s="94" t="s">
        <v>573</v>
      </c>
      <c r="B214" s="164" t="s">
        <v>889</v>
      </c>
      <c r="C214" s="101" t="s">
        <v>386</v>
      </c>
      <c r="D214" s="101" t="s">
        <v>592</v>
      </c>
      <c r="E214" s="94" t="s">
        <v>607</v>
      </c>
      <c r="F214" s="94">
        <v>400</v>
      </c>
      <c r="G214" s="167">
        <v>19264378</v>
      </c>
      <c r="H214" s="167">
        <v>13984714</v>
      </c>
      <c r="I214" s="167">
        <v>0</v>
      </c>
    </row>
    <row r="215" spans="1:9" ht="60" x14ac:dyDescent="0.25">
      <c r="A215" s="123" t="s">
        <v>606</v>
      </c>
      <c r="B215" s="164" t="s">
        <v>889</v>
      </c>
      <c r="C215" s="101" t="s">
        <v>386</v>
      </c>
      <c r="D215" s="101" t="s">
        <v>592</v>
      </c>
      <c r="E215" s="94" t="s">
        <v>608</v>
      </c>
      <c r="F215" s="94"/>
      <c r="G215" s="165">
        <f>G217+G216</f>
        <v>1595807</v>
      </c>
      <c r="H215" s="165">
        <f t="shared" ref="H215:I215" si="40">H217+H216</f>
        <v>2732517</v>
      </c>
      <c r="I215" s="165">
        <f t="shared" si="40"/>
        <v>2000000</v>
      </c>
    </row>
    <row r="216" spans="1:9" ht="36" x14ac:dyDescent="0.25">
      <c r="A216" s="94" t="s">
        <v>379</v>
      </c>
      <c r="B216" s="164" t="s">
        <v>889</v>
      </c>
      <c r="C216" s="101" t="s">
        <v>386</v>
      </c>
      <c r="D216" s="101" t="s">
        <v>592</v>
      </c>
      <c r="E216" s="94" t="s">
        <v>608</v>
      </c>
      <c r="F216" s="94">
        <v>200</v>
      </c>
      <c r="G216" s="167">
        <v>1000000</v>
      </c>
      <c r="H216" s="167">
        <v>2300000</v>
      </c>
      <c r="I216" s="167">
        <v>1500000</v>
      </c>
    </row>
    <row r="217" spans="1:9" ht="36" x14ac:dyDescent="0.25">
      <c r="A217" s="94" t="s">
        <v>573</v>
      </c>
      <c r="B217" s="164" t="s">
        <v>889</v>
      </c>
      <c r="C217" s="101" t="s">
        <v>386</v>
      </c>
      <c r="D217" s="101" t="s">
        <v>592</v>
      </c>
      <c r="E217" s="94" t="s">
        <v>608</v>
      </c>
      <c r="F217" s="94">
        <v>400</v>
      </c>
      <c r="G217" s="167">
        <v>595807</v>
      </c>
      <c r="H217" s="167">
        <v>432517</v>
      </c>
      <c r="I217" s="167">
        <v>500000</v>
      </c>
    </row>
    <row r="218" spans="1:9" ht="60" x14ac:dyDescent="0.25">
      <c r="A218" s="94" t="s">
        <v>609</v>
      </c>
      <c r="B218" s="164" t="s">
        <v>889</v>
      </c>
      <c r="C218" s="101" t="s">
        <v>386</v>
      </c>
      <c r="D218" s="101" t="s">
        <v>592</v>
      </c>
      <c r="E218" s="94" t="s">
        <v>610</v>
      </c>
      <c r="F218" s="94"/>
      <c r="G218" s="167">
        <f>G219</f>
        <v>2400000</v>
      </c>
      <c r="H218" s="167">
        <f>H219</f>
        <v>0</v>
      </c>
      <c r="I218" s="167">
        <f>I219</f>
        <v>0</v>
      </c>
    </row>
    <row r="219" spans="1:9" ht="36" x14ac:dyDescent="0.25">
      <c r="A219" s="94" t="s">
        <v>379</v>
      </c>
      <c r="B219" s="164" t="s">
        <v>889</v>
      </c>
      <c r="C219" s="101" t="s">
        <v>386</v>
      </c>
      <c r="D219" s="101" t="s">
        <v>592</v>
      </c>
      <c r="E219" s="94" t="s">
        <v>610</v>
      </c>
      <c r="F219" s="94">
        <v>200</v>
      </c>
      <c r="G219" s="167">
        <v>2400000</v>
      </c>
      <c r="H219" s="167">
        <v>0</v>
      </c>
      <c r="I219" s="167">
        <v>0</v>
      </c>
    </row>
    <row r="220" spans="1:9" ht="60" x14ac:dyDescent="0.25">
      <c r="A220" s="94" t="s">
        <v>611</v>
      </c>
      <c r="B220" s="164" t="s">
        <v>889</v>
      </c>
      <c r="C220" s="101" t="s">
        <v>386</v>
      </c>
      <c r="D220" s="101" t="s">
        <v>592</v>
      </c>
      <c r="E220" s="94" t="s">
        <v>612</v>
      </c>
      <c r="F220" s="94"/>
      <c r="G220" s="167">
        <f>G221</f>
        <v>1656586</v>
      </c>
      <c r="H220" s="167">
        <f>H221</f>
        <v>0</v>
      </c>
      <c r="I220" s="167">
        <f>I221</f>
        <v>0</v>
      </c>
    </row>
    <row r="221" spans="1:9" ht="36" x14ac:dyDescent="0.25">
      <c r="A221" s="94" t="s">
        <v>379</v>
      </c>
      <c r="B221" s="164" t="s">
        <v>889</v>
      </c>
      <c r="C221" s="101" t="s">
        <v>386</v>
      </c>
      <c r="D221" s="101" t="s">
        <v>592</v>
      </c>
      <c r="E221" s="94" t="s">
        <v>612</v>
      </c>
      <c r="F221" s="94">
        <v>200</v>
      </c>
      <c r="G221" s="167">
        <v>1656586</v>
      </c>
      <c r="H221" s="167">
        <v>0</v>
      </c>
      <c r="I221" s="167">
        <v>0</v>
      </c>
    </row>
    <row r="222" spans="1:9" ht="48" x14ac:dyDescent="0.25">
      <c r="A222" s="94" t="s">
        <v>613</v>
      </c>
      <c r="B222" s="164" t="s">
        <v>889</v>
      </c>
      <c r="C222" s="101" t="s">
        <v>386</v>
      </c>
      <c r="D222" s="101" t="s">
        <v>592</v>
      </c>
      <c r="E222" s="94" t="s">
        <v>614</v>
      </c>
      <c r="F222" s="94"/>
      <c r="G222" s="167">
        <f>G223</f>
        <v>1296558</v>
      </c>
      <c r="H222" s="167">
        <f>H223</f>
        <v>0</v>
      </c>
      <c r="I222" s="167">
        <f>I223</f>
        <v>0</v>
      </c>
    </row>
    <row r="223" spans="1:9" ht="36" x14ac:dyDescent="0.25">
      <c r="A223" s="94" t="s">
        <v>379</v>
      </c>
      <c r="B223" s="164" t="s">
        <v>889</v>
      </c>
      <c r="C223" s="101" t="s">
        <v>386</v>
      </c>
      <c r="D223" s="101" t="s">
        <v>592</v>
      </c>
      <c r="E223" s="94" t="s">
        <v>614</v>
      </c>
      <c r="F223" s="94">
        <v>200</v>
      </c>
      <c r="G223" s="167">
        <v>1296558</v>
      </c>
      <c r="H223" s="167">
        <v>0</v>
      </c>
      <c r="I223" s="167">
        <v>0</v>
      </c>
    </row>
    <row r="224" spans="1:9" ht="60" x14ac:dyDescent="0.25">
      <c r="A224" s="94" t="s">
        <v>615</v>
      </c>
      <c r="B224" s="164" t="s">
        <v>889</v>
      </c>
      <c r="C224" s="101" t="s">
        <v>386</v>
      </c>
      <c r="D224" s="101" t="s">
        <v>592</v>
      </c>
      <c r="E224" s="94" t="s">
        <v>616</v>
      </c>
      <c r="F224" s="94"/>
      <c r="G224" s="167">
        <f>G225</f>
        <v>2400000</v>
      </c>
      <c r="H224" s="167">
        <f>H225</f>
        <v>0</v>
      </c>
      <c r="I224" s="167">
        <f>I225</f>
        <v>0</v>
      </c>
    </row>
    <row r="225" spans="1:9" ht="36" x14ac:dyDescent="0.25">
      <c r="A225" s="94" t="s">
        <v>379</v>
      </c>
      <c r="B225" s="164" t="s">
        <v>889</v>
      </c>
      <c r="C225" s="101" t="s">
        <v>386</v>
      </c>
      <c r="D225" s="101" t="s">
        <v>592</v>
      </c>
      <c r="E225" s="94" t="s">
        <v>616</v>
      </c>
      <c r="F225" s="94">
        <v>200</v>
      </c>
      <c r="G225" s="167">
        <v>2400000</v>
      </c>
      <c r="H225" s="167">
        <v>0</v>
      </c>
      <c r="I225" s="167">
        <v>0</v>
      </c>
    </row>
    <row r="226" spans="1:9" ht="72" x14ac:dyDescent="0.25">
      <c r="A226" s="94" t="s">
        <v>617</v>
      </c>
      <c r="B226" s="164" t="s">
        <v>889</v>
      </c>
      <c r="C226" s="101" t="s">
        <v>386</v>
      </c>
      <c r="D226" s="101" t="s">
        <v>592</v>
      </c>
      <c r="E226" s="94" t="s">
        <v>618</v>
      </c>
      <c r="F226" s="94"/>
      <c r="G226" s="167">
        <f>G227</f>
        <v>2750622</v>
      </c>
      <c r="H226" s="167">
        <f>H227</f>
        <v>0</v>
      </c>
      <c r="I226" s="167">
        <f>I227</f>
        <v>0</v>
      </c>
    </row>
    <row r="227" spans="1:9" ht="36" x14ac:dyDescent="0.25">
      <c r="A227" s="94" t="s">
        <v>379</v>
      </c>
      <c r="B227" s="164" t="s">
        <v>889</v>
      </c>
      <c r="C227" s="101" t="s">
        <v>386</v>
      </c>
      <c r="D227" s="101" t="s">
        <v>592</v>
      </c>
      <c r="E227" s="94" t="s">
        <v>618</v>
      </c>
      <c r="F227" s="94">
        <v>200</v>
      </c>
      <c r="G227" s="167">
        <v>2750622</v>
      </c>
      <c r="H227" s="167">
        <v>0</v>
      </c>
      <c r="I227" s="167">
        <v>0</v>
      </c>
    </row>
    <row r="228" spans="1:9" ht="72" x14ac:dyDescent="0.25">
      <c r="A228" s="94" t="s">
        <v>619</v>
      </c>
      <c r="B228" s="164" t="s">
        <v>889</v>
      </c>
      <c r="C228" s="101" t="s">
        <v>386</v>
      </c>
      <c r="D228" s="101" t="s">
        <v>592</v>
      </c>
      <c r="E228" s="94" t="s">
        <v>620</v>
      </c>
      <c r="F228" s="94"/>
      <c r="G228" s="167">
        <f>G229</f>
        <v>1104391</v>
      </c>
      <c r="H228" s="167">
        <f>H229</f>
        <v>0</v>
      </c>
      <c r="I228" s="167">
        <f>I229</f>
        <v>0</v>
      </c>
    </row>
    <row r="229" spans="1:9" ht="36" x14ac:dyDescent="0.25">
      <c r="A229" s="94" t="s">
        <v>379</v>
      </c>
      <c r="B229" s="164" t="s">
        <v>889</v>
      </c>
      <c r="C229" s="101" t="s">
        <v>386</v>
      </c>
      <c r="D229" s="101" t="s">
        <v>592</v>
      </c>
      <c r="E229" s="94" t="s">
        <v>620</v>
      </c>
      <c r="F229" s="94">
        <v>200</v>
      </c>
      <c r="G229" s="167">
        <v>1104391</v>
      </c>
      <c r="H229" s="167">
        <v>0</v>
      </c>
      <c r="I229" s="167">
        <v>0</v>
      </c>
    </row>
    <row r="230" spans="1:9" ht="60" x14ac:dyDescent="0.25">
      <c r="A230" s="94" t="s">
        <v>621</v>
      </c>
      <c r="B230" s="164" t="s">
        <v>889</v>
      </c>
      <c r="C230" s="101" t="s">
        <v>386</v>
      </c>
      <c r="D230" s="101" t="s">
        <v>592</v>
      </c>
      <c r="E230" s="94" t="s">
        <v>622</v>
      </c>
      <c r="F230" s="94"/>
      <c r="G230" s="167">
        <f>G231</f>
        <v>864372</v>
      </c>
      <c r="H230" s="167">
        <f>H231</f>
        <v>0</v>
      </c>
      <c r="I230" s="167">
        <f>I231</f>
        <v>0</v>
      </c>
    </row>
    <row r="231" spans="1:9" ht="36" x14ac:dyDescent="0.25">
      <c r="A231" s="94" t="s">
        <v>379</v>
      </c>
      <c r="B231" s="164" t="s">
        <v>889</v>
      </c>
      <c r="C231" s="101" t="s">
        <v>386</v>
      </c>
      <c r="D231" s="101" t="s">
        <v>592</v>
      </c>
      <c r="E231" s="94" t="s">
        <v>622</v>
      </c>
      <c r="F231" s="94">
        <v>200</v>
      </c>
      <c r="G231" s="167">
        <v>864372</v>
      </c>
      <c r="H231" s="167">
        <v>0</v>
      </c>
      <c r="I231" s="167">
        <v>0</v>
      </c>
    </row>
    <row r="232" spans="1:9" ht="72" x14ac:dyDescent="0.25">
      <c r="A232" s="94" t="s">
        <v>623</v>
      </c>
      <c r="B232" s="164" t="s">
        <v>889</v>
      </c>
      <c r="C232" s="101" t="s">
        <v>386</v>
      </c>
      <c r="D232" s="101" t="s">
        <v>592</v>
      </c>
      <c r="E232" s="94" t="s">
        <v>624</v>
      </c>
      <c r="F232" s="94"/>
      <c r="G232" s="167">
        <f>G233</f>
        <v>2847853</v>
      </c>
      <c r="H232" s="167">
        <f>H233</f>
        <v>0</v>
      </c>
      <c r="I232" s="167">
        <f>I233</f>
        <v>0</v>
      </c>
    </row>
    <row r="233" spans="1:9" ht="36" x14ac:dyDescent="0.25">
      <c r="A233" s="94" t="s">
        <v>379</v>
      </c>
      <c r="B233" s="164" t="s">
        <v>889</v>
      </c>
      <c r="C233" s="101" t="s">
        <v>386</v>
      </c>
      <c r="D233" s="101" t="s">
        <v>592</v>
      </c>
      <c r="E233" s="94" t="s">
        <v>624</v>
      </c>
      <c r="F233" s="94">
        <v>200</v>
      </c>
      <c r="G233" s="167">
        <v>2847853</v>
      </c>
      <c r="H233" s="167">
        <v>0</v>
      </c>
      <c r="I233" s="167">
        <v>0</v>
      </c>
    </row>
    <row r="234" spans="1:9" ht="24" x14ac:dyDescent="0.25">
      <c r="A234" s="90" t="s">
        <v>625</v>
      </c>
      <c r="B234" s="162" t="s">
        <v>889</v>
      </c>
      <c r="C234" s="136" t="s">
        <v>386</v>
      </c>
      <c r="D234" s="136" t="s">
        <v>626</v>
      </c>
      <c r="E234" s="90"/>
      <c r="F234" s="94"/>
      <c r="G234" s="167">
        <f>+G235</f>
        <v>30000</v>
      </c>
      <c r="H234" s="167">
        <f>+H235</f>
        <v>30000</v>
      </c>
      <c r="I234" s="167">
        <f>+I235</f>
        <v>30000</v>
      </c>
    </row>
    <row r="235" spans="1:9" ht="36" x14ac:dyDescent="0.25">
      <c r="A235" s="94" t="s">
        <v>627</v>
      </c>
      <c r="B235" s="164" t="s">
        <v>889</v>
      </c>
      <c r="C235" s="101" t="s">
        <v>386</v>
      </c>
      <c r="D235" s="94">
        <v>12</v>
      </c>
      <c r="E235" s="94" t="s">
        <v>917</v>
      </c>
      <c r="F235" s="94"/>
      <c r="G235" s="176">
        <f>G236</f>
        <v>30000</v>
      </c>
      <c r="H235" s="176">
        <f t="shared" ref="H235:I238" si="41">H236</f>
        <v>30000</v>
      </c>
      <c r="I235" s="176">
        <f t="shared" si="41"/>
        <v>30000</v>
      </c>
    </row>
    <row r="236" spans="1:9" ht="60" x14ac:dyDescent="0.25">
      <c r="A236" s="94" t="s">
        <v>628</v>
      </c>
      <c r="B236" s="164" t="s">
        <v>889</v>
      </c>
      <c r="C236" s="101" t="s">
        <v>386</v>
      </c>
      <c r="D236" s="94">
        <v>12</v>
      </c>
      <c r="E236" s="94" t="s">
        <v>629</v>
      </c>
      <c r="F236" s="94"/>
      <c r="G236" s="176">
        <f>G237</f>
        <v>30000</v>
      </c>
      <c r="H236" s="176">
        <f t="shared" si="41"/>
        <v>30000</v>
      </c>
      <c r="I236" s="176">
        <f t="shared" si="41"/>
        <v>30000</v>
      </c>
    </row>
    <row r="237" spans="1:9" ht="72" x14ac:dyDescent="0.25">
      <c r="A237" s="94" t="s">
        <v>630</v>
      </c>
      <c r="B237" s="164" t="s">
        <v>889</v>
      </c>
      <c r="C237" s="101" t="s">
        <v>386</v>
      </c>
      <c r="D237" s="94">
        <v>12</v>
      </c>
      <c r="E237" s="94" t="s">
        <v>631</v>
      </c>
      <c r="F237" s="94"/>
      <c r="G237" s="176">
        <f>G238</f>
        <v>30000</v>
      </c>
      <c r="H237" s="176">
        <f t="shared" si="41"/>
        <v>30000</v>
      </c>
      <c r="I237" s="176">
        <f t="shared" si="41"/>
        <v>30000</v>
      </c>
    </row>
    <row r="238" spans="1:9" ht="36" x14ac:dyDescent="0.25">
      <c r="A238" s="94" t="s">
        <v>632</v>
      </c>
      <c r="B238" s="164" t="s">
        <v>889</v>
      </c>
      <c r="C238" s="101" t="s">
        <v>386</v>
      </c>
      <c r="D238" s="94">
        <v>12</v>
      </c>
      <c r="E238" s="94" t="s">
        <v>633</v>
      </c>
      <c r="F238" s="94"/>
      <c r="G238" s="176">
        <f>G239</f>
        <v>30000</v>
      </c>
      <c r="H238" s="176">
        <f t="shared" si="41"/>
        <v>30000</v>
      </c>
      <c r="I238" s="176">
        <f t="shared" si="41"/>
        <v>30000</v>
      </c>
    </row>
    <row r="239" spans="1:9" ht="36" x14ac:dyDescent="0.25">
      <c r="A239" s="94" t="s">
        <v>379</v>
      </c>
      <c r="B239" s="164" t="s">
        <v>889</v>
      </c>
      <c r="C239" s="101" t="s">
        <v>386</v>
      </c>
      <c r="D239" s="94">
        <v>12</v>
      </c>
      <c r="E239" s="94" t="s">
        <v>633</v>
      </c>
      <c r="F239" s="94">
        <v>200</v>
      </c>
      <c r="G239" s="176">
        <v>30000</v>
      </c>
      <c r="H239" s="167">
        <v>30000</v>
      </c>
      <c r="I239" s="167">
        <v>30000</v>
      </c>
    </row>
    <row r="240" spans="1:9" ht="24" x14ac:dyDescent="0.25">
      <c r="A240" s="90" t="s">
        <v>634</v>
      </c>
      <c r="B240" s="162" t="s">
        <v>889</v>
      </c>
      <c r="C240" s="152" t="s">
        <v>441</v>
      </c>
      <c r="D240" s="152"/>
      <c r="E240" s="90"/>
      <c r="F240" s="90"/>
      <c r="G240" s="163">
        <f>G241</f>
        <v>13360572</v>
      </c>
      <c r="H240" s="163">
        <f>H241</f>
        <v>300000</v>
      </c>
      <c r="I240" s="163">
        <f>I241</f>
        <v>300000</v>
      </c>
    </row>
    <row r="241" spans="1:9" x14ac:dyDescent="0.25">
      <c r="A241" s="90" t="s">
        <v>635</v>
      </c>
      <c r="B241" s="162" t="s">
        <v>889</v>
      </c>
      <c r="C241" s="152" t="s">
        <v>441</v>
      </c>
      <c r="D241" s="152" t="s">
        <v>361</v>
      </c>
      <c r="E241" s="90"/>
      <c r="F241" s="90"/>
      <c r="G241" s="163">
        <f>+G250+G242</f>
        <v>13360572</v>
      </c>
      <c r="H241" s="163">
        <f>+H250</f>
        <v>300000</v>
      </c>
      <c r="I241" s="163">
        <f>+I250</f>
        <v>300000</v>
      </c>
    </row>
    <row r="242" spans="1:9" ht="36" x14ac:dyDescent="0.25">
      <c r="A242" s="94" t="s">
        <v>490</v>
      </c>
      <c r="B242" s="164" t="s">
        <v>889</v>
      </c>
      <c r="C242" s="126" t="s">
        <v>441</v>
      </c>
      <c r="D242" s="126" t="s">
        <v>361</v>
      </c>
      <c r="E242" s="94" t="s">
        <v>1058</v>
      </c>
      <c r="F242" s="94"/>
      <c r="G242" s="165">
        <f>G243</f>
        <v>9109572</v>
      </c>
      <c r="H242" s="165">
        <f>H243</f>
        <v>0</v>
      </c>
      <c r="I242" s="165">
        <v>0</v>
      </c>
    </row>
    <row r="243" spans="1:9" ht="60" x14ac:dyDescent="0.25">
      <c r="A243" s="94" t="s">
        <v>492</v>
      </c>
      <c r="B243" s="164" t="s">
        <v>889</v>
      </c>
      <c r="C243" s="126" t="s">
        <v>441</v>
      </c>
      <c r="D243" s="126" t="s">
        <v>361</v>
      </c>
      <c r="E243" s="94" t="s">
        <v>493</v>
      </c>
      <c r="F243" s="94"/>
      <c r="G243" s="165">
        <f>G244</f>
        <v>9109572</v>
      </c>
      <c r="H243" s="165">
        <f t="shared" ref="H243:I243" si="42">H244</f>
        <v>0</v>
      </c>
      <c r="I243" s="165">
        <f t="shared" si="42"/>
        <v>0</v>
      </c>
    </row>
    <row r="244" spans="1:9" ht="48" x14ac:dyDescent="0.25">
      <c r="A244" s="94" t="s">
        <v>640</v>
      </c>
      <c r="B244" s="164" t="s">
        <v>889</v>
      </c>
      <c r="C244" s="126" t="s">
        <v>441</v>
      </c>
      <c r="D244" s="126" t="s">
        <v>361</v>
      </c>
      <c r="E244" s="94" t="s">
        <v>495</v>
      </c>
      <c r="F244" s="94"/>
      <c r="G244" s="165">
        <f>G245+G247</f>
        <v>9109572</v>
      </c>
      <c r="H244" s="165">
        <f t="shared" ref="H244:I244" si="43">H245+H247</f>
        <v>0</v>
      </c>
      <c r="I244" s="165">
        <f t="shared" si="43"/>
        <v>0</v>
      </c>
    </row>
    <row r="245" spans="1:9" ht="48" x14ac:dyDescent="0.25">
      <c r="A245" s="94" t="s">
        <v>642</v>
      </c>
      <c r="B245" s="164" t="s">
        <v>889</v>
      </c>
      <c r="C245" s="126" t="s">
        <v>441</v>
      </c>
      <c r="D245" s="126" t="s">
        <v>361</v>
      </c>
      <c r="E245" s="94" t="s">
        <v>1057</v>
      </c>
      <c r="F245" s="94"/>
      <c r="G245" s="165">
        <f>G246</f>
        <v>538864</v>
      </c>
      <c r="H245" s="165">
        <f t="shared" ref="H245:I245" si="44">H246</f>
        <v>0</v>
      </c>
      <c r="I245" s="165">
        <f t="shared" si="44"/>
        <v>0</v>
      </c>
    </row>
    <row r="246" spans="1:9" ht="36" x14ac:dyDescent="0.25">
      <c r="A246" s="94" t="s">
        <v>573</v>
      </c>
      <c r="B246" s="164" t="s">
        <v>889</v>
      </c>
      <c r="C246" s="126" t="s">
        <v>441</v>
      </c>
      <c r="D246" s="126" t="s">
        <v>361</v>
      </c>
      <c r="E246" s="94" t="s">
        <v>1057</v>
      </c>
      <c r="F246" s="94">
        <v>400</v>
      </c>
      <c r="G246" s="165">
        <v>538864</v>
      </c>
      <c r="H246" s="165">
        <v>0</v>
      </c>
      <c r="I246" s="165">
        <v>0</v>
      </c>
    </row>
    <row r="247" spans="1:9" ht="29.25" customHeight="1" x14ac:dyDescent="0.25">
      <c r="A247" s="264" t="s">
        <v>1088</v>
      </c>
      <c r="B247" s="270" t="s">
        <v>889</v>
      </c>
      <c r="C247" s="294" t="s">
        <v>441</v>
      </c>
      <c r="D247" s="294" t="s">
        <v>361</v>
      </c>
      <c r="E247" s="264" t="s">
        <v>1076</v>
      </c>
      <c r="F247" s="264"/>
      <c r="G247" s="272">
        <f>G248</f>
        <v>8570708</v>
      </c>
      <c r="H247" s="165">
        <f t="shared" ref="H247:I247" si="45">H248</f>
        <v>0</v>
      </c>
      <c r="I247" s="165">
        <f t="shared" si="45"/>
        <v>0</v>
      </c>
    </row>
    <row r="248" spans="1:9" ht="36" x14ac:dyDescent="0.25">
      <c r="A248" s="94" t="s">
        <v>1049</v>
      </c>
      <c r="B248" s="164" t="s">
        <v>889</v>
      </c>
      <c r="C248" s="126" t="s">
        <v>441</v>
      </c>
      <c r="D248" s="126" t="s">
        <v>361</v>
      </c>
      <c r="E248" s="94" t="s">
        <v>1059</v>
      </c>
      <c r="F248" s="94"/>
      <c r="G248" s="165">
        <f>G249</f>
        <v>8570708</v>
      </c>
      <c r="H248" s="165">
        <f t="shared" ref="H248:I248" si="46">H249</f>
        <v>0</v>
      </c>
      <c r="I248" s="165">
        <f t="shared" si="46"/>
        <v>0</v>
      </c>
    </row>
    <row r="249" spans="1:9" ht="36" x14ac:dyDescent="0.25">
      <c r="A249" s="94" t="s">
        <v>573</v>
      </c>
      <c r="B249" s="164" t="s">
        <v>889</v>
      </c>
      <c r="C249" s="126" t="s">
        <v>441</v>
      </c>
      <c r="D249" s="126" t="s">
        <v>361</v>
      </c>
      <c r="E249" s="94" t="s">
        <v>1059</v>
      </c>
      <c r="F249" s="94">
        <v>400</v>
      </c>
      <c r="G249" s="165">
        <v>8570708</v>
      </c>
      <c r="H249" s="165">
        <v>0</v>
      </c>
      <c r="I249" s="165">
        <v>0</v>
      </c>
    </row>
    <row r="250" spans="1:9" ht="48" x14ac:dyDescent="0.25">
      <c r="A250" s="177" t="s">
        <v>636</v>
      </c>
      <c r="B250" s="164" t="s">
        <v>889</v>
      </c>
      <c r="C250" s="126" t="s">
        <v>441</v>
      </c>
      <c r="D250" s="126" t="s">
        <v>361</v>
      </c>
      <c r="E250" s="126" t="s">
        <v>637</v>
      </c>
      <c r="F250" s="94"/>
      <c r="G250" s="165">
        <f>G251</f>
        <v>4251000</v>
      </c>
      <c r="H250" s="165">
        <f>H251</f>
        <v>300000</v>
      </c>
      <c r="I250" s="165">
        <f>I251</f>
        <v>300000</v>
      </c>
    </row>
    <row r="251" spans="1:9" ht="84" x14ac:dyDescent="0.25">
      <c r="A251" s="94" t="s">
        <v>638</v>
      </c>
      <c r="B251" s="164" t="s">
        <v>889</v>
      </c>
      <c r="C251" s="126" t="s">
        <v>441</v>
      </c>
      <c r="D251" s="126" t="s">
        <v>361</v>
      </c>
      <c r="E251" s="126" t="s">
        <v>918</v>
      </c>
      <c r="F251" s="94"/>
      <c r="G251" s="165">
        <f>G257+G252</f>
        <v>4251000</v>
      </c>
      <c r="H251" s="165">
        <f t="shared" ref="H251:I251" si="47">H257+H252</f>
        <v>300000</v>
      </c>
      <c r="I251" s="165">
        <f t="shared" si="47"/>
        <v>300000</v>
      </c>
    </row>
    <row r="252" spans="1:9" ht="48" x14ac:dyDescent="0.25">
      <c r="A252" s="264" t="s">
        <v>640</v>
      </c>
      <c r="B252" s="270" t="s">
        <v>889</v>
      </c>
      <c r="C252" s="294" t="s">
        <v>441</v>
      </c>
      <c r="D252" s="294" t="s">
        <v>361</v>
      </c>
      <c r="E252" s="294" t="s">
        <v>1078</v>
      </c>
      <c r="F252" s="94"/>
      <c r="G252" s="165">
        <f>G253+G255</f>
        <v>2000000</v>
      </c>
      <c r="H252" s="165">
        <f t="shared" ref="H252:I252" si="48">H253+H255</f>
        <v>0</v>
      </c>
      <c r="I252" s="165">
        <f t="shared" si="48"/>
        <v>0</v>
      </c>
    </row>
    <row r="253" spans="1:9" ht="60" x14ac:dyDescent="0.25">
      <c r="A253" s="94" t="s">
        <v>1079</v>
      </c>
      <c r="B253" s="164" t="s">
        <v>889</v>
      </c>
      <c r="C253" s="126" t="s">
        <v>441</v>
      </c>
      <c r="D253" s="126" t="s">
        <v>361</v>
      </c>
      <c r="E253" s="126" t="s">
        <v>1077</v>
      </c>
      <c r="F253" s="94"/>
      <c r="G253" s="165">
        <f>G254</f>
        <v>197666</v>
      </c>
      <c r="H253" s="165">
        <f t="shared" ref="H253:I253" si="49">H254</f>
        <v>0</v>
      </c>
      <c r="I253" s="165">
        <f t="shared" si="49"/>
        <v>0</v>
      </c>
    </row>
    <row r="254" spans="1:9" ht="36" x14ac:dyDescent="0.25">
      <c r="A254" s="94" t="s">
        <v>573</v>
      </c>
      <c r="B254" s="164" t="s">
        <v>889</v>
      </c>
      <c r="C254" s="126" t="s">
        <v>441</v>
      </c>
      <c r="D254" s="126" t="s">
        <v>361</v>
      </c>
      <c r="E254" s="126" t="s">
        <v>1077</v>
      </c>
      <c r="F254" s="94">
        <v>400</v>
      </c>
      <c r="G254" s="165">
        <v>197666</v>
      </c>
      <c r="H254" s="165"/>
      <c r="I254" s="165"/>
    </row>
    <row r="255" spans="1:9" ht="45" customHeight="1" x14ac:dyDescent="0.25">
      <c r="A255" s="94" t="s">
        <v>642</v>
      </c>
      <c r="B255" s="164" t="s">
        <v>889</v>
      </c>
      <c r="C255" s="126" t="s">
        <v>441</v>
      </c>
      <c r="D255" s="126" t="s">
        <v>361</v>
      </c>
      <c r="E255" s="126" t="s">
        <v>1080</v>
      </c>
      <c r="F255" s="94"/>
      <c r="G255" s="165">
        <f>G256</f>
        <v>1802334</v>
      </c>
      <c r="H255" s="165">
        <f t="shared" ref="H255:I255" si="50">H256</f>
        <v>0</v>
      </c>
      <c r="I255" s="165">
        <f t="shared" si="50"/>
        <v>0</v>
      </c>
    </row>
    <row r="256" spans="1:9" ht="36" x14ac:dyDescent="0.25">
      <c r="A256" s="94" t="s">
        <v>573</v>
      </c>
      <c r="B256" s="164" t="s">
        <v>889</v>
      </c>
      <c r="C256" s="126" t="s">
        <v>441</v>
      </c>
      <c r="D256" s="126" t="s">
        <v>361</v>
      </c>
      <c r="E256" s="126" t="s">
        <v>1080</v>
      </c>
      <c r="F256" s="94">
        <v>400</v>
      </c>
      <c r="G256" s="165">
        <v>1802334</v>
      </c>
      <c r="H256" s="165"/>
      <c r="I256" s="165"/>
    </row>
    <row r="257" spans="1:9" ht="36" x14ac:dyDescent="0.25">
      <c r="A257" s="94" t="s">
        <v>643</v>
      </c>
      <c r="B257" s="164" t="s">
        <v>889</v>
      </c>
      <c r="C257" s="126" t="s">
        <v>441</v>
      </c>
      <c r="D257" s="126" t="s">
        <v>361</v>
      </c>
      <c r="E257" s="94" t="s">
        <v>919</v>
      </c>
      <c r="F257" s="94"/>
      <c r="G257" s="165">
        <f>G260+G258</f>
        <v>2251000</v>
      </c>
      <c r="H257" s="165">
        <f>H260</f>
        <v>300000</v>
      </c>
      <c r="I257" s="165">
        <f>I260</f>
        <v>300000</v>
      </c>
    </row>
    <row r="258" spans="1:9" ht="36" x14ac:dyDescent="0.25">
      <c r="A258" s="94" t="s">
        <v>1082</v>
      </c>
      <c r="B258" s="164" t="s">
        <v>889</v>
      </c>
      <c r="C258" s="126" t="s">
        <v>441</v>
      </c>
      <c r="D258" s="126" t="s">
        <v>361</v>
      </c>
      <c r="E258" s="94" t="s">
        <v>1081</v>
      </c>
      <c r="F258" s="94"/>
      <c r="G258" s="165">
        <f>G259</f>
        <v>599000</v>
      </c>
      <c r="H258" s="165">
        <f t="shared" ref="H258:I258" si="51">H259</f>
        <v>0</v>
      </c>
      <c r="I258" s="165">
        <f t="shared" si="51"/>
        <v>0</v>
      </c>
    </row>
    <row r="259" spans="1:9" x14ac:dyDescent="0.25">
      <c r="A259" s="94" t="s">
        <v>78</v>
      </c>
      <c r="B259" s="164" t="s">
        <v>889</v>
      </c>
      <c r="C259" s="126" t="s">
        <v>441</v>
      </c>
      <c r="D259" s="126" t="s">
        <v>361</v>
      </c>
      <c r="E259" s="94" t="s">
        <v>1081</v>
      </c>
      <c r="F259" s="94">
        <v>500</v>
      </c>
      <c r="G259" s="165">
        <v>599000</v>
      </c>
      <c r="H259" s="165"/>
      <c r="I259" s="165"/>
    </row>
    <row r="260" spans="1:9" ht="24" x14ac:dyDescent="0.25">
      <c r="A260" s="94" t="s">
        <v>645</v>
      </c>
      <c r="B260" s="164" t="s">
        <v>889</v>
      </c>
      <c r="C260" s="126" t="s">
        <v>441</v>
      </c>
      <c r="D260" s="126" t="s">
        <v>361</v>
      </c>
      <c r="E260" s="94" t="s">
        <v>646</v>
      </c>
      <c r="F260" s="94"/>
      <c r="G260" s="165">
        <f t="shared" ref="G260:I260" si="52">G261</f>
        <v>1652000</v>
      </c>
      <c r="H260" s="165">
        <f t="shared" si="52"/>
        <v>300000</v>
      </c>
      <c r="I260" s="165">
        <f t="shared" si="52"/>
        <v>300000</v>
      </c>
    </row>
    <row r="261" spans="1:9" ht="36" x14ac:dyDescent="0.25">
      <c r="A261" s="94" t="s">
        <v>379</v>
      </c>
      <c r="B261" s="164" t="s">
        <v>889</v>
      </c>
      <c r="C261" s="126" t="s">
        <v>441</v>
      </c>
      <c r="D261" s="126" t="s">
        <v>361</v>
      </c>
      <c r="E261" s="94" t="s">
        <v>646</v>
      </c>
      <c r="F261" s="94">
        <v>200</v>
      </c>
      <c r="G261" s="165">
        <v>1652000</v>
      </c>
      <c r="H261" s="165">
        <v>300000</v>
      </c>
      <c r="I261" s="165">
        <v>300000</v>
      </c>
    </row>
    <row r="262" spans="1:9" x14ac:dyDescent="0.25">
      <c r="A262" s="90" t="s">
        <v>647</v>
      </c>
      <c r="B262" s="162" t="s">
        <v>889</v>
      </c>
      <c r="C262" s="152" t="s">
        <v>648</v>
      </c>
      <c r="D262" s="152" t="s">
        <v>547</v>
      </c>
      <c r="E262" s="152"/>
      <c r="F262" s="90"/>
      <c r="G262" s="163">
        <f>G263+G269+G275</f>
        <v>1492000</v>
      </c>
      <c r="H262" s="163">
        <f>H263+H269+H275</f>
        <v>1342000</v>
      </c>
      <c r="I262" s="163">
        <f>I263+I269+I275</f>
        <v>1342000</v>
      </c>
    </row>
    <row r="263" spans="1:9" ht="12" customHeight="1" x14ac:dyDescent="0.25">
      <c r="A263" s="90" t="s">
        <v>649</v>
      </c>
      <c r="B263" s="136" t="s">
        <v>889</v>
      </c>
      <c r="C263" s="136" t="s">
        <v>648</v>
      </c>
      <c r="D263" s="136" t="s">
        <v>359</v>
      </c>
      <c r="E263" s="152"/>
      <c r="F263" s="90"/>
      <c r="G263" s="163">
        <f>G264</f>
        <v>0</v>
      </c>
      <c r="H263" s="163">
        <f>H264</f>
        <v>0</v>
      </c>
      <c r="I263" s="163">
        <f>I264</f>
        <v>0</v>
      </c>
    </row>
    <row r="264" spans="1:9" ht="0.75" hidden="1" customHeight="1" x14ac:dyDescent="0.25">
      <c r="A264" s="94" t="s">
        <v>672</v>
      </c>
      <c r="B264" s="164" t="s">
        <v>889</v>
      </c>
      <c r="C264" s="101" t="s">
        <v>648</v>
      </c>
      <c r="D264" s="101" t="s">
        <v>359</v>
      </c>
      <c r="E264" s="101" t="s">
        <v>673</v>
      </c>
      <c r="F264" s="94"/>
      <c r="G264" s="168">
        <f>G265</f>
        <v>0</v>
      </c>
      <c r="H264" s="168">
        <f t="shared" ref="H264:I267" si="53">H265</f>
        <v>0</v>
      </c>
      <c r="I264" s="168">
        <f t="shared" si="53"/>
        <v>0</v>
      </c>
    </row>
    <row r="265" spans="1:9" ht="72" hidden="1" x14ac:dyDescent="0.25">
      <c r="A265" s="94" t="s">
        <v>674</v>
      </c>
      <c r="B265" s="164" t="s">
        <v>889</v>
      </c>
      <c r="C265" s="101" t="s">
        <v>648</v>
      </c>
      <c r="D265" s="101" t="s">
        <v>359</v>
      </c>
      <c r="E265" s="94" t="s">
        <v>675</v>
      </c>
      <c r="F265" s="94"/>
      <c r="G265" s="168">
        <f>G266</f>
        <v>0</v>
      </c>
      <c r="H265" s="168">
        <f t="shared" si="53"/>
        <v>0</v>
      </c>
      <c r="I265" s="168">
        <f t="shared" si="53"/>
        <v>0</v>
      </c>
    </row>
    <row r="266" spans="1:9" ht="36" hidden="1" x14ac:dyDescent="0.25">
      <c r="A266" s="94" t="s">
        <v>676</v>
      </c>
      <c r="B266" s="164" t="s">
        <v>889</v>
      </c>
      <c r="C266" s="101" t="s">
        <v>648</v>
      </c>
      <c r="D266" s="101" t="s">
        <v>359</v>
      </c>
      <c r="E266" s="101" t="s">
        <v>920</v>
      </c>
      <c r="F266" s="94"/>
      <c r="G266" s="168">
        <f>G267</f>
        <v>0</v>
      </c>
      <c r="H266" s="168">
        <f t="shared" si="53"/>
        <v>0</v>
      </c>
      <c r="I266" s="168">
        <f t="shared" si="53"/>
        <v>0</v>
      </c>
    </row>
    <row r="267" spans="1:9" ht="48" hidden="1" x14ac:dyDescent="0.25">
      <c r="A267" s="94" t="s">
        <v>641</v>
      </c>
      <c r="B267" s="164" t="s">
        <v>889</v>
      </c>
      <c r="C267" s="101" t="s">
        <v>648</v>
      </c>
      <c r="D267" s="101" t="s">
        <v>359</v>
      </c>
      <c r="E267" s="101" t="s">
        <v>679</v>
      </c>
      <c r="F267" s="94"/>
      <c r="G267" s="168">
        <f>G268</f>
        <v>0</v>
      </c>
      <c r="H267" s="168">
        <f t="shared" si="53"/>
        <v>0</v>
      </c>
      <c r="I267" s="168">
        <f t="shared" si="53"/>
        <v>0</v>
      </c>
    </row>
    <row r="268" spans="1:9" ht="36" hidden="1" x14ac:dyDescent="0.25">
      <c r="A268" s="94" t="s">
        <v>573</v>
      </c>
      <c r="B268" s="164" t="s">
        <v>889</v>
      </c>
      <c r="C268" s="101" t="s">
        <v>648</v>
      </c>
      <c r="D268" s="101" t="s">
        <v>359</v>
      </c>
      <c r="E268" s="101" t="s">
        <v>679</v>
      </c>
      <c r="F268" s="94">
        <v>400</v>
      </c>
      <c r="G268" s="168">
        <v>0</v>
      </c>
      <c r="H268" s="168">
        <v>0</v>
      </c>
      <c r="I268" s="168">
        <v>0</v>
      </c>
    </row>
    <row r="269" spans="1:9" x14ac:dyDescent="0.25">
      <c r="A269" s="90" t="s">
        <v>747</v>
      </c>
      <c r="B269" s="162" t="s">
        <v>889</v>
      </c>
      <c r="C269" s="136" t="s">
        <v>648</v>
      </c>
      <c r="D269" s="136" t="s">
        <v>648</v>
      </c>
      <c r="E269" s="136"/>
      <c r="F269" s="90"/>
      <c r="G269" s="171">
        <f>G270</f>
        <v>200000</v>
      </c>
      <c r="H269" s="171">
        <f t="shared" ref="H269:I273" si="54">H270</f>
        <v>50000</v>
      </c>
      <c r="I269" s="171">
        <f t="shared" si="54"/>
        <v>50000</v>
      </c>
    </row>
    <row r="270" spans="1:9" ht="72" x14ac:dyDescent="0.25">
      <c r="A270" s="94" t="s">
        <v>921</v>
      </c>
      <c r="B270" s="164" t="s">
        <v>889</v>
      </c>
      <c r="C270" s="101" t="s">
        <v>648</v>
      </c>
      <c r="D270" s="101" t="s">
        <v>648</v>
      </c>
      <c r="E270" s="101" t="s">
        <v>749</v>
      </c>
      <c r="F270" s="94"/>
      <c r="G270" s="168">
        <f>G271</f>
        <v>200000</v>
      </c>
      <c r="H270" s="168">
        <f t="shared" si="54"/>
        <v>50000</v>
      </c>
      <c r="I270" s="168">
        <f t="shared" si="54"/>
        <v>50000</v>
      </c>
    </row>
    <row r="271" spans="1:9" ht="96" x14ac:dyDescent="0.25">
      <c r="A271" s="94" t="s">
        <v>922</v>
      </c>
      <c r="B271" s="164" t="s">
        <v>889</v>
      </c>
      <c r="C271" s="101" t="s">
        <v>648</v>
      </c>
      <c r="D271" s="101" t="s">
        <v>648</v>
      </c>
      <c r="E271" s="101" t="s">
        <v>751</v>
      </c>
      <c r="F271" s="94"/>
      <c r="G271" s="168">
        <f>G272</f>
        <v>200000</v>
      </c>
      <c r="H271" s="168">
        <f t="shared" si="54"/>
        <v>50000</v>
      </c>
      <c r="I271" s="168">
        <f t="shared" si="54"/>
        <v>50000</v>
      </c>
    </row>
    <row r="272" spans="1:9" ht="84" x14ac:dyDescent="0.25">
      <c r="A272" s="94" t="s">
        <v>752</v>
      </c>
      <c r="B272" s="164" t="s">
        <v>889</v>
      </c>
      <c r="C272" s="101" t="s">
        <v>648</v>
      </c>
      <c r="D272" s="101" t="s">
        <v>648</v>
      </c>
      <c r="E272" s="101" t="s">
        <v>753</v>
      </c>
      <c r="F272" s="94"/>
      <c r="G272" s="168">
        <f>G273</f>
        <v>200000</v>
      </c>
      <c r="H272" s="168">
        <f t="shared" si="54"/>
        <v>50000</v>
      </c>
      <c r="I272" s="168">
        <f t="shared" si="54"/>
        <v>50000</v>
      </c>
    </row>
    <row r="273" spans="1:9" ht="24" x14ac:dyDescent="0.25">
      <c r="A273" s="94" t="s">
        <v>754</v>
      </c>
      <c r="B273" s="164" t="s">
        <v>889</v>
      </c>
      <c r="C273" s="101" t="s">
        <v>648</v>
      </c>
      <c r="D273" s="101" t="s">
        <v>648</v>
      </c>
      <c r="E273" s="101" t="s">
        <v>756</v>
      </c>
      <c r="F273" s="94"/>
      <c r="G273" s="168">
        <f>G274</f>
        <v>200000</v>
      </c>
      <c r="H273" s="168">
        <f t="shared" si="54"/>
        <v>50000</v>
      </c>
      <c r="I273" s="168">
        <f t="shared" si="54"/>
        <v>50000</v>
      </c>
    </row>
    <row r="274" spans="1:9" ht="36" x14ac:dyDescent="0.25">
      <c r="A274" s="94" t="s">
        <v>379</v>
      </c>
      <c r="B274" s="164" t="s">
        <v>889</v>
      </c>
      <c r="C274" s="101" t="s">
        <v>648</v>
      </c>
      <c r="D274" s="101" t="s">
        <v>648</v>
      </c>
      <c r="E274" s="101" t="s">
        <v>756</v>
      </c>
      <c r="F274" s="94">
        <v>200</v>
      </c>
      <c r="G274" s="168">
        <v>200000</v>
      </c>
      <c r="H274" s="168">
        <v>50000</v>
      </c>
      <c r="I274" s="168">
        <v>50000</v>
      </c>
    </row>
    <row r="275" spans="1:9" x14ac:dyDescent="0.25">
      <c r="A275" s="90" t="s">
        <v>757</v>
      </c>
      <c r="B275" s="162" t="s">
        <v>889</v>
      </c>
      <c r="C275" s="136" t="s">
        <v>648</v>
      </c>
      <c r="D275" s="136" t="s">
        <v>592</v>
      </c>
      <c r="E275" s="136"/>
      <c r="F275" s="90"/>
      <c r="G275" s="171">
        <f>G276</f>
        <v>1292000</v>
      </c>
      <c r="H275" s="171">
        <f t="shared" ref="H275:I277" si="55">H276</f>
        <v>1292000</v>
      </c>
      <c r="I275" s="171">
        <f t="shared" si="55"/>
        <v>1292000</v>
      </c>
    </row>
    <row r="276" spans="1:9" ht="72" x14ac:dyDescent="0.25">
      <c r="A276" s="94" t="s">
        <v>921</v>
      </c>
      <c r="B276" s="164" t="s">
        <v>889</v>
      </c>
      <c r="C276" s="101" t="s">
        <v>648</v>
      </c>
      <c r="D276" s="101" t="s">
        <v>592</v>
      </c>
      <c r="E276" s="101" t="s">
        <v>749</v>
      </c>
      <c r="F276" s="94"/>
      <c r="G276" s="168">
        <f>G277</f>
        <v>1292000</v>
      </c>
      <c r="H276" s="168">
        <f t="shared" si="55"/>
        <v>1292000</v>
      </c>
      <c r="I276" s="168">
        <f t="shared" si="55"/>
        <v>1292000</v>
      </c>
    </row>
    <row r="277" spans="1:9" ht="108" x14ac:dyDescent="0.25">
      <c r="A277" s="94" t="s">
        <v>923</v>
      </c>
      <c r="B277" s="164" t="s">
        <v>889</v>
      </c>
      <c r="C277" s="101" t="s">
        <v>648</v>
      </c>
      <c r="D277" s="101" t="s">
        <v>592</v>
      </c>
      <c r="E277" s="101" t="s">
        <v>762</v>
      </c>
      <c r="F277" s="94"/>
      <c r="G277" s="168">
        <f>G278</f>
        <v>1292000</v>
      </c>
      <c r="H277" s="168">
        <f t="shared" si="55"/>
        <v>1292000</v>
      </c>
      <c r="I277" s="168">
        <f t="shared" si="55"/>
        <v>1292000</v>
      </c>
    </row>
    <row r="278" spans="1:9" ht="36" x14ac:dyDescent="0.25">
      <c r="A278" s="94" t="s">
        <v>763</v>
      </c>
      <c r="B278" s="164" t="s">
        <v>889</v>
      </c>
      <c r="C278" s="101" t="s">
        <v>648</v>
      </c>
      <c r="D278" s="101" t="s">
        <v>592</v>
      </c>
      <c r="E278" s="101" t="s">
        <v>764</v>
      </c>
      <c r="F278" s="94"/>
      <c r="G278" s="168">
        <f>G279+G281</f>
        <v>1292000</v>
      </c>
      <c r="H278" s="168">
        <f>H279+H281</f>
        <v>1292000</v>
      </c>
      <c r="I278" s="168">
        <f>I279+I281</f>
        <v>1292000</v>
      </c>
    </row>
    <row r="279" spans="1:9" ht="48" x14ac:dyDescent="0.25">
      <c r="A279" s="94" t="s">
        <v>924</v>
      </c>
      <c r="B279" s="164" t="s">
        <v>889</v>
      </c>
      <c r="C279" s="101" t="s">
        <v>648</v>
      </c>
      <c r="D279" s="101" t="s">
        <v>592</v>
      </c>
      <c r="E279" s="101" t="s">
        <v>768</v>
      </c>
      <c r="F279" s="94"/>
      <c r="G279" s="168">
        <f>G280</f>
        <v>439280</v>
      </c>
      <c r="H279" s="168">
        <f>H280</f>
        <v>0</v>
      </c>
      <c r="I279" s="168">
        <f>I280</f>
        <v>0</v>
      </c>
    </row>
    <row r="280" spans="1:9" ht="24" x14ac:dyDescent="0.25">
      <c r="A280" s="94" t="s">
        <v>518</v>
      </c>
      <c r="B280" s="164" t="s">
        <v>889</v>
      </c>
      <c r="C280" s="101" t="s">
        <v>648</v>
      </c>
      <c r="D280" s="101" t="s">
        <v>592</v>
      </c>
      <c r="E280" s="101" t="s">
        <v>768</v>
      </c>
      <c r="F280" s="94">
        <v>300</v>
      </c>
      <c r="G280" s="168">
        <v>439280</v>
      </c>
      <c r="H280" s="168">
        <v>0</v>
      </c>
      <c r="I280" s="168">
        <v>0</v>
      </c>
    </row>
    <row r="281" spans="1:9" ht="24" x14ac:dyDescent="0.25">
      <c r="A281" s="94" t="s">
        <v>767</v>
      </c>
      <c r="B281" s="164" t="s">
        <v>889</v>
      </c>
      <c r="C281" s="101" t="s">
        <v>648</v>
      </c>
      <c r="D281" s="101" t="s">
        <v>592</v>
      </c>
      <c r="E281" s="101" t="s">
        <v>769</v>
      </c>
      <c r="F281" s="94"/>
      <c r="G281" s="168">
        <f>G282</f>
        <v>852720</v>
      </c>
      <c r="H281" s="168">
        <f>H282</f>
        <v>1292000</v>
      </c>
      <c r="I281" s="168">
        <f>I282</f>
        <v>1292000</v>
      </c>
    </row>
    <row r="282" spans="1:9" ht="24" x14ac:dyDescent="0.25">
      <c r="A282" s="94" t="s">
        <v>518</v>
      </c>
      <c r="B282" s="164" t="s">
        <v>889</v>
      </c>
      <c r="C282" s="101" t="s">
        <v>648</v>
      </c>
      <c r="D282" s="101" t="s">
        <v>592</v>
      </c>
      <c r="E282" s="101" t="s">
        <v>769</v>
      </c>
      <c r="F282" s="94">
        <v>300</v>
      </c>
      <c r="G282" s="168">
        <v>852720</v>
      </c>
      <c r="H282" s="168">
        <v>1292000</v>
      </c>
      <c r="I282" s="168">
        <v>1292000</v>
      </c>
    </row>
    <row r="283" spans="1:9" x14ac:dyDescent="0.25">
      <c r="A283" s="90" t="s">
        <v>770</v>
      </c>
      <c r="B283" s="162" t="s">
        <v>889</v>
      </c>
      <c r="C283" s="136" t="s">
        <v>584</v>
      </c>
      <c r="D283" s="136" t="s">
        <v>547</v>
      </c>
      <c r="E283" s="136"/>
      <c r="F283" s="90"/>
      <c r="G283" s="171">
        <f t="shared" ref="G283:I284" si="56">G284</f>
        <v>49931538</v>
      </c>
      <c r="H283" s="171">
        <f t="shared" si="56"/>
        <v>33273081</v>
      </c>
      <c r="I283" s="171">
        <f t="shared" si="56"/>
        <v>34295081</v>
      </c>
    </row>
    <row r="284" spans="1:9" x14ac:dyDescent="0.25">
      <c r="A284" s="90" t="s">
        <v>771</v>
      </c>
      <c r="B284" s="162" t="s">
        <v>889</v>
      </c>
      <c r="C284" s="136" t="s">
        <v>584</v>
      </c>
      <c r="D284" s="136" t="s">
        <v>359</v>
      </c>
      <c r="E284" s="136"/>
      <c r="F284" s="90"/>
      <c r="G284" s="171">
        <f t="shared" si="56"/>
        <v>49931538</v>
      </c>
      <c r="H284" s="171">
        <f t="shared" si="56"/>
        <v>33273081</v>
      </c>
      <c r="I284" s="171">
        <f t="shared" si="56"/>
        <v>34295081</v>
      </c>
    </row>
    <row r="285" spans="1:9" ht="60" x14ac:dyDescent="0.25">
      <c r="A285" s="94" t="s">
        <v>772</v>
      </c>
      <c r="B285" s="164" t="s">
        <v>889</v>
      </c>
      <c r="C285" s="101" t="s">
        <v>584</v>
      </c>
      <c r="D285" s="101" t="s">
        <v>359</v>
      </c>
      <c r="E285" s="101" t="s">
        <v>773</v>
      </c>
      <c r="F285" s="94"/>
      <c r="G285" s="168">
        <f>G286+G299+G306</f>
        <v>49931538</v>
      </c>
      <c r="H285" s="168">
        <f t="shared" ref="H285:I285" si="57">H286+H299+H306</f>
        <v>33273081</v>
      </c>
      <c r="I285" s="168">
        <f t="shared" si="57"/>
        <v>34295081</v>
      </c>
    </row>
    <row r="286" spans="1:9" ht="60" x14ac:dyDescent="0.25">
      <c r="A286" s="94" t="s">
        <v>925</v>
      </c>
      <c r="B286" s="164" t="s">
        <v>889</v>
      </c>
      <c r="C286" s="101" t="s">
        <v>584</v>
      </c>
      <c r="D286" s="101" t="s">
        <v>359</v>
      </c>
      <c r="E286" s="101" t="s">
        <v>775</v>
      </c>
      <c r="F286" s="94"/>
      <c r="G286" s="168">
        <f>G287</f>
        <v>35745457</v>
      </c>
      <c r="H286" s="168">
        <f t="shared" ref="H286:I286" si="58">H287</f>
        <v>19174000</v>
      </c>
      <c r="I286" s="168">
        <f t="shared" si="58"/>
        <v>19684000</v>
      </c>
    </row>
    <row r="287" spans="1:9" ht="36" x14ac:dyDescent="0.25">
      <c r="A287" s="94" t="s">
        <v>776</v>
      </c>
      <c r="B287" s="164" t="s">
        <v>889</v>
      </c>
      <c r="C287" s="101" t="s">
        <v>584</v>
      </c>
      <c r="D287" s="101" t="s">
        <v>359</v>
      </c>
      <c r="E287" s="101" t="s">
        <v>777</v>
      </c>
      <c r="F287" s="94"/>
      <c r="G287" s="168">
        <f>G288+G290+G292+G297</f>
        <v>35745457</v>
      </c>
      <c r="H287" s="168">
        <f t="shared" ref="H287:I287" si="59">H288+H290+H292+H297</f>
        <v>19174000</v>
      </c>
      <c r="I287" s="168">
        <f t="shared" si="59"/>
        <v>19684000</v>
      </c>
    </row>
    <row r="288" spans="1:9" ht="48" x14ac:dyDescent="0.25">
      <c r="A288" s="94" t="s">
        <v>778</v>
      </c>
      <c r="B288" s="164" t="s">
        <v>889</v>
      </c>
      <c r="C288" s="101" t="s">
        <v>584</v>
      </c>
      <c r="D288" s="101" t="s">
        <v>359</v>
      </c>
      <c r="E288" s="101" t="s">
        <v>779</v>
      </c>
      <c r="F288" s="94"/>
      <c r="G288" s="168">
        <f>G289</f>
        <v>5345457</v>
      </c>
      <c r="H288" s="168">
        <f t="shared" ref="H288:I288" si="60">H289</f>
        <v>0</v>
      </c>
      <c r="I288" s="168">
        <f t="shared" si="60"/>
        <v>0</v>
      </c>
    </row>
    <row r="289" spans="1:9" ht="72" x14ac:dyDescent="0.25">
      <c r="A289" s="94" t="s">
        <v>368</v>
      </c>
      <c r="B289" s="164" t="s">
        <v>889</v>
      </c>
      <c r="C289" s="101" t="s">
        <v>584</v>
      </c>
      <c r="D289" s="101" t="s">
        <v>359</v>
      </c>
      <c r="E289" s="101" t="s">
        <v>779</v>
      </c>
      <c r="F289" s="94">
        <v>100</v>
      </c>
      <c r="G289" s="168">
        <v>5345457</v>
      </c>
      <c r="H289" s="168">
        <v>0</v>
      </c>
      <c r="I289" s="168">
        <v>0</v>
      </c>
    </row>
    <row r="290" spans="1:9" ht="48" x14ac:dyDescent="0.25">
      <c r="A290" s="94" t="s">
        <v>780</v>
      </c>
      <c r="B290" s="164" t="s">
        <v>889</v>
      </c>
      <c r="C290" s="101" t="s">
        <v>584</v>
      </c>
      <c r="D290" s="101" t="s">
        <v>359</v>
      </c>
      <c r="E290" s="101" t="s">
        <v>781</v>
      </c>
      <c r="F290" s="94"/>
      <c r="G290" s="168">
        <f>G291</f>
        <v>14453400</v>
      </c>
      <c r="H290" s="168">
        <f t="shared" ref="H290:I290" si="61">H291</f>
        <v>17013000</v>
      </c>
      <c r="I290" s="168">
        <f t="shared" si="61"/>
        <v>17523000</v>
      </c>
    </row>
    <row r="291" spans="1:9" ht="72" x14ac:dyDescent="0.25">
      <c r="A291" s="94" t="s">
        <v>368</v>
      </c>
      <c r="B291" s="164" t="s">
        <v>889</v>
      </c>
      <c r="C291" s="101" t="s">
        <v>584</v>
      </c>
      <c r="D291" s="101" t="s">
        <v>359</v>
      </c>
      <c r="E291" s="101" t="s">
        <v>781</v>
      </c>
      <c r="F291" s="94">
        <v>100</v>
      </c>
      <c r="G291" s="168">
        <v>14453400</v>
      </c>
      <c r="H291" s="168">
        <v>17013000</v>
      </c>
      <c r="I291" s="168">
        <v>17523000</v>
      </c>
    </row>
    <row r="292" spans="1:9" ht="36" x14ac:dyDescent="0.25">
      <c r="A292" s="94" t="s">
        <v>524</v>
      </c>
      <c r="B292" s="164" t="s">
        <v>889</v>
      </c>
      <c r="C292" s="101" t="s">
        <v>584</v>
      </c>
      <c r="D292" s="101" t="s">
        <v>359</v>
      </c>
      <c r="E292" s="101" t="s">
        <v>782</v>
      </c>
      <c r="F292" s="94"/>
      <c r="G292" s="168">
        <f>G294+G296+G293+G295</f>
        <v>15946600</v>
      </c>
      <c r="H292" s="168">
        <f t="shared" ref="H292:I292" si="62">H294+H296+H293+H295</f>
        <v>2161000</v>
      </c>
      <c r="I292" s="168">
        <f t="shared" si="62"/>
        <v>2161000</v>
      </c>
    </row>
    <row r="293" spans="1:9" ht="72" x14ac:dyDescent="0.25">
      <c r="A293" s="94" t="s">
        <v>368</v>
      </c>
      <c r="B293" s="164" t="s">
        <v>889</v>
      </c>
      <c r="C293" s="101" t="s">
        <v>584</v>
      </c>
      <c r="D293" s="101" t="s">
        <v>359</v>
      </c>
      <c r="E293" s="101" t="s">
        <v>782</v>
      </c>
      <c r="F293" s="94">
        <v>100</v>
      </c>
      <c r="G293" s="168">
        <v>1013600</v>
      </c>
      <c r="H293" s="168">
        <v>0</v>
      </c>
      <c r="I293" s="168">
        <v>0</v>
      </c>
    </row>
    <row r="294" spans="1:9" ht="36" x14ac:dyDescent="0.25">
      <c r="A294" s="94" t="s">
        <v>379</v>
      </c>
      <c r="B294" s="164" t="s">
        <v>889</v>
      </c>
      <c r="C294" s="101" t="s">
        <v>584</v>
      </c>
      <c r="D294" s="101" t="s">
        <v>359</v>
      </c>
      <c r="E294" s="101" t="s">
        <v>782</v>
      </c>
      <c r="F294" s="94">
        <v>200</v>
      </c>
      <c r="G294" s="168">
        <v>14172000</v>
      </c>
      <c r="H294" s="168">
        <v>2100000</v>
      </c>
      <c r="I294" s="168">
        <v>2100000</v>
      </c>
    </row>
    <row r="295" spans="1:9" ht="36" x14ac:dyDescent="0.25">
      <c r="A295" s="94" t="s">
        <v>573</v>
      </c>
      <c r="B295" s="164" t="s">
        <v>889</v>
      </c>
      <c r="C295" s="101" t="s">
        <v>584</v>
      </c>
      <c r="D295" s="101" t="s">
        <v>359</v>
      </c>
      <c r="E295" s="101" t="s">
        <v>782</v>
      </c>
      <c r="F295" s="94">
        <v>400</v>
      </c>
      <c r="G295" s="168">
        <v>700000</v>
      </c>
      <c r="H295" s="168"/>
      <c r="I295" s="168"/>
    </row>
    <row r="296" spans="1:9" ht="17.25" customHeight="1" x14ac:dyDescent="0.25">
      <c r="A296" s="94" t="s">
        <v>431</v>
      </c>
      <c r="B296" s="164" t="s">
        <v>889</v>
      </c>
      <c r="C296" s="101" t="s">
        <v>584</v>
      </c>
      <c r="D296" s="101" t="s">
        <v>359</v>
      </c>
      <c r="E296" s="101" t="s">
        <v>782</v>
      </c>
      <c r="F296" s="94">
        <v>800</v>
      </c>
      <c r="G296" s="168">
        <v>61000</v>
      </c>
      <c r="H296" s="168">
        <v>61000</v>
      </c>
      <c r="I296" s="168">
        <v>61000</v>
      </c>
    </row>
    <row r="297" spans="1:9" ht="52.5" hidden="1" customHeight="1" x14ac:dyDescent="0.25">
      <c r="A297" s="94" t="s">
        <v>783</v>
      </c>
      <c r="B297" s="164" t="s">
        <v>889</v>
      </c>
      <c r="C297" s="101" t="s">
        <v>584</v>
      </c>
      <c r="D297" s="101" t="s">
        <v>359</v>
      </c>
      <c r="E297" s="101" t="s">
        <v>784</v>
      </c>
      <c r="F297" s="94"/>
      <c r="G297" s="168">
        <f>G298</f>
        <v>0</v>
      </c>
      <c r="H297" s="168">
        <f>H298</f>
        <v>0</v>
      </c>
      <c r="I297" s="168">
        <f>I298</f>
        <v>0</v>
      </c>
    </row>
    <row r="298" spans="1:9" ht="36" hidden="1" x14ac:dyDescent="0.25">
      <c r="A298" s="94" t="s">
        <v>379</v>
      </c>
      <c r="B298" s="164" t="s">
        <v>889</v>
      </c>
      <c r="C298" s="101" t="s">
        <v>584</v>
      </c>
      <c r="D298" s="101" t="s">
        <v>359</v>
      </c>
      <c r="E298" s="101" t="s">
        <v>784</v>
      </c>
      <c r="F298" s="94">
        <v>200</v>
      </c>
      <c r="G298" s="168">
        <v>0</v>
      </c>
      <c r="H298" s="168">
        <v>0</v>
      </c>
      <c r="I298" s="168">
        <v>0</v>
      </c>
    </row>
    <row r="299" spans="1:9" ht="72" x14ac:dyDescent="0.25">
      <c r="A299" s="94" t="s">
        <v>785</v>
      </c>
      <c r="B299" s="164" t="s">
        <v>889</v>
      </c>
      <c r="C299" s="101" t="s">
        <v>584</v>
      </c>
      <c r="D299" s="101" t="s">
        <v>359</v>
      </c>
      <c r="E299" s="101" t="s">
        <v>786</v>
      </c>
      <c r="F299" s="94"/>
      <c r="G299" s="168">
        <f t="shared" ref="G299:I299" si="63">G300</f>
        <v>11684000</v>
      </c>
      <c r="H299" s="168">
        <f t="shared" si="63"/>
        <v>11597000</v>
      </c>
      <c r="I299" s="168">
        <f t="shared" si="63"/>
        <v>12109000</v>
      </c>
    </row>
    <row r="300" spans="1:9" ht="36" x14ac:dyDescent="0.25">
      <c r="A300" s="94" t="s">
        <v>787</v>
      </c>
      <c r="B300" s="164" t="s">
        <v>889</v>
      </c>
      <c r="C300" s="101" t="s">
        <v>584</v>
      </c>
      <c r="D300" s="101" t="s">
        <v>359</v>
      </c>
      <c r="E300" s="101" t="s">
        <v>926</v>
      </c>
      <c r="F300" s="94"/>
      <c r="G300" s="168">
        <f>G301+G304</f>
        <v>11684000</v>
      </c>
      <c r="H300" s="168">
        <f t="shared" ref="H300:I300" si="64">H301+H304</f>
        <v>11597000</v>
      </c>
      <c r="I300" s="168">
        <f t="shared" si="64"/>
        <v>12109000</v>
      </c>
    </row>
    <row r="301" spans="1:9" ht="36" x14ac:dyDescent="0.25">
      <c r="A301" s="94" t="s">
        <v>524</v>
      </c>
      <c r="B301" s="164" t="s">
        <v>889</v>
      </c>
      <c r="C301" s="101" t="s">
        <v>584</v>
      </c>
      <c r="D301" s="101" t="s">
        <v>359</v>
      </c>
      <c r="E301" s="101" t="s">
        <v>789</v>
      </c>
      <c r="F301" s="94"/>
      <c r="G301" s="168">
        <f>G302+G303</f>
        <v>2585000</v>
      </c>
      <c r="H301" s="168">
        <f t="shared" ref="H301:I301" si="65">H302+H303</f>
        <v>1589000</v>
      </c>
      <c r="I301" s="168">
        <f t="shared" si="65"/>
        <v>1589000</v>
      </c>
    </row>
    <row r="302" spans="1:9" ht="36" x14ac:dyDescent="0.25">
      <c r="A302" s="94" t="s">
        <v>379</v>
      </c>
      <c r="B302" s="164" t="s">
        <v>889</v>
      </c>
      <c r="C302" s="101" t="s">
        <v>584</v>
      </c>
      <c r="D302" s="101" t="s">
        <v>359</v>
      </c>
      <c r="E302" s="101" t="s">
        <v>789</v>
      </c>
      <c r="F302" s="94">
        <v>200</v>
      </c>
      <c r="G302" s="168">
        <v>2526000</v>
      </c>
      <c r="H302" s="168">
        <v>1530000</v>
      </c>
      <c r="I302" s="168">
        <v>1530000</v>
      </c>
    </row>
    <row r="303" spans="1:9" x14ac:dyDescent="0.25">
      <c r="A303" s="94" t="s">
        <v>431</v>
      </c>
      <c r="B303" s="164" t="s">
        <v>889</v>
      </c>
      <c r="C303" s="101" t="s">
        <v>584</v>
      </c>
      <c r="D303" s="101" t="s">
        <v>359</v>
      </c>
      <c r="E303" s="101" t="s">
        <v>789</v>
      </c>
      <c r="F303" s="94">
        <v>800</v>
      </c>
      <c r="G303" s="168">
        <v>59000</v>
      </c>
      <c r="H303" s="168">
        <v>59000</v>
      </c>
      <c r="I303" s="168">
        <v>59000</v>
      </c>
    </row>
    <row r="304" spans="1:9" ht="48" x14ac:dyDescent="0.25">
      <c r="A304" s="94" t="s">
        <v>778</v>
      </c>
      <c r="B304" s="164" t="s">
        <v>889</v>
      </c>
      <c r="C304" s="101" t="s">
        <v>584</v>
      </c>
      <c r="D304" s="101" t="s">
        <v>359</v>
      </c>
      <c r="E304" s="101" t="s">
        <v>779</v>
      </c>
      <c r="F304" s="94"/>
      <c r="G304" s="168">
        <f>G305</f>
        <v>9099000</v>
      </c>
      <c r="H304" s="168">
        <f t="shared" ref="H304" si="66">H305</f>
        <v>10008000</v>
      </c>
      <c r="I304" s="168">
        <f t="shared" ref="I304" si="67">I305</f>
        <v>10520000</v>
      </c>
    </row>
    <row r="305" spans="1:9" ht="72" x14ac:dyDescent="0.25">
      <c r="A305" s="94" t="s">
        <v>368</v>
      </c>
      <c r="B305" s="164" t="s">
        <v>889</v>
      </c>
      <c r="C305" s="101" t="s">
        <v>584</v>
      </c>
      <c r="D305" s="101" t="s">
        <v>359</v>
      </c>
      <c r="E305" s="101" t="s">
        <v>1083</v>
      </c>
      <c r="F305" s="94">
        <v>100</v>
      </c>
      <c r="G305" s="168">
        <v>9099000</v>
      </c>
      <c r="H305" s="168">
        <v>10008000</v>
      </c>
      <c r="I305" s="168">
        <v>10520000</v>
      </c>
    </row>
    <row r="306" spans="1:9" ht="72" x14ac:dyDescent="0.25">
      <c r="A306" s="94" t="s">
        <v>927</v>
      </c>
      <c r="B306" s="164" t="s">
        <v>889</v>
      </c>
      <c r="C306" s="101" t="s">
        <v>584</v>
      </c>
      <c r="D306" s="101" t="s">
        <v>359</v>
      </c>
      <c r="E306" s="101" t="s">
        <v>791</v>
      </c>
      <c r="F306" s="94"/>
      <c r="G306" s="168">
        <f t="shared" ref="G306:I307" si="68">G307</f>
        <v>2502081</v>
      </c>
      <c r="H306" s="168">
        <f t="shared" si="68"/>
        <v>2502081</v>
      </c>
      <c r="I306" s="168">
        <f t="shared" si="68"/>
        <v>2502081</v>
      </c>
    </row>
    <row r="307" spans="1:9" ht="48" x14ac:dyDescent="0.25">
      <c r="A307" s="94" t="s">
        <v>792</v>
      </c>
      <c r="B307" s="164" t="s">
        <v>889</v>
      </c>
      <c r="C307" s="101" t="s">
        <v>584</v>
      </c>
      <c r="D307" s="101" t="s">
        <v>359</v>
      </c>
      <c r="E307" s="101" t="s">
        <v>793</v>
      </c>
      <c r="F307" s="94"/>
      <c r="G307" s="168">
        <f t="shared" si="68"/>
        <v>2502081</v>
      </c>
      <c r="H307" s="168">
        <f t="shared" si="68"/>
        <v>2502081</v>
      </c>
      <c r="I307" s="168">
        <f t="shared" si="68"/>
        <v>2502081</v>
      </c>
    </row>
    <row r="308" spans="1:9" ht="72" x14ac:dyDescent="0.25">
      <c r="A308" s="94" t="s">
        <v>794</v>
      </c>
      <c r="B308" s="164" t="s">
        <v>889</v>
      </c>
      <c r="C308" s="101" t="s">
        <v>584</v>
      </c>
      <c r="D308" s="101" t="s">
        <v>359</v>
      </c>
      <c r="E308" s="101" t="s">
        <v>795</v>
      </c>
      <c r="F308" s="94"/>
      <c r="G308" s="168">
        <f>G309+G310</f>
        <v>2502081</v>
      </c>
      <c r="H308" s="168">
        <f>H309+H310</f>
        <v>2502081</v>
      </c>
      <c r="I308" s="168">
        <f>I309+I310</f>
        <v>2502081</v>
      </c>
    </row>
    <row r="309" spans="1:9" ht="72" x14ac:dyDescent="0.25">
      <c r="A309" s="94" t="s">
        <v>368</v>
      </c>
      <c r="B309" s="164" t="s">
        <v>889</v>
      </c>
      <c r="C309" s="101" t="s">
        <v>584</v>
      </c>
      <c r="D309" s="101" t="s">
        <v>359</v>
      </c>
      <c r="E309" s="101" t="s">
        <v>795</v>
      </c>
      <c r="F309" s="94">
        <v>100</v>
      </c>
      <c r="G309" s="168">
        <v>1630881</v>
      </c>
      <c r="H309" s="168">
        <v>1630881</v>
      </c>
      <c r="I309" s="168">
        <v>1630881</v>
      </c>
    </row>
    <row r="310" spans="1:9" ht="24" x14ac:dyDescent="0.25">
      <c r="A310" s="94" t="s">
        <v>518</v>
      </c>
      <c r="B310" s="164" t="s">
        <v>889</v>
      </c>
      <c r="C310" s="101" t="s">
        <v>584</v>
      </c>
      <c r="D310" s="101" t="s">
        <v>359</v>
      </c>
      <c r="E310" s="101" t="s">
        <v>795</v>
      </c>
      <c r="F310" s="94">
        <v>300</v>
      </c>
      <c r="G310" s="168">
        <v>871200</v>
      </c>
      <c r="H310" s="168">
        <v>871200</v>
      </c>
      <c r="I310" s="168">
        <v>871200</v>
      </c>
    </row>
    <row r="311" spans="1:9" x14ac:dyDescent="0.25">
      <c r="A311" s="178" t="s">
        <v>796</v>
      </c>
      <c r="B311" s="162" t="s">
        <v>889</v>
      </c>
      <c r="C311" s="136" t="s">
        <v>592</v>
      </c>
      <c r="D311" s="136" t="s">
        <v>547</v>
      </c>
      <c r="E311" s="90"/>
      <c r="F311" s="90"/>
      <c r="G311" s="163">
        <f>G312</f>
        <v>2077930</v>
      </c>
      <c r="H311" s="163">
        <f t="shared" ref="H311:I315" si="69">H312</f>
        <v>2077930</v>
      </c>
      <c r="I311" s="163">
        <f t="shared" si="69"/>
        <v>2077930</v>
      </c>
    </row>
    <row r="312" spans="1:9" ht="24" x14ac:dyDescent="0.25">
      <c r="A312" s="178" t="s">
        <v>797</v>
      </c>
      <c r="B312" s="162" t="s">
        <v>889</v>
      </c>
      <c r="C312" s="136" t="s">
        <v>592</v>
      </c>
      <c r="D312" s="136" t="s">
        <v>648</v>
      </c>
      <c r="E312" s="90"/>
      <c r="F312" s="90"/>
      <c r="G312" s="163">
        <f>G313</f>
        <v>2077930</v>
      </c>
      <c r="H312" s="163">
        <f t="shared" si="69"/>
        <v>2077930</v>
      </c>
      <c r="I312" s="163">
        <f t="shared" si="69"/>
        <v>2077930</v>
      </c>
    </row>
    <row r="313" spans="1:9" ht="24" x14ac:dyDescent="0.25">
      <c r="A313" s="94" t="s">
        <v>435</v>
      </c>
      <c r="B313" s="164" t="s">
        <v>889</v>
      </c>
      <c r="C313" s="101" t="s">
        <v>592</v>
      </c>
      <c r="D313" s="101" t="s">
        <v>648</v>
      </c>
      <c r="E313" s="94" t="s">
        <v>436</v>
      </c>
      <c r="F313" s="94"/>
      <c r="G313" s="165">
        <f>G314</f>
        <v>2077930</v>
      </c>
      <c r="H313" s="165">
        <f t="shared" si="69"/>
        <v>2077930</v>
      </c>
      <c r="I313" s="165">
        <f t="shared" si="69"/>
        <v>2077930</v>
      </c>
    </row>
    <row r="314" spans="1:9" ht="36" x14ac:dyDescent="0.25">
      <c r="A314" s="94" t="s">
        <v>928</v>
      </c>
      <c r="B314" s="164" t="s">
        <v>889</v>
      </c>
      <c r="C314" s="101" t="s">
        <v>592</v>
      </c>
      <c r="D314" s="101" t="s">
        <v>648</v>
      </c>
      <c r="E314" s="94" t="s">
        <v>438</v>
      </c>
      <c r="F314" s="94"/>
      <c r="G314" s="165">
        <f>G315</f>
        <v>2077930</v>
      </c>
      <c r="H314" s="165">
        <f t="shared" si="69"/>
        <v>2077930</v>
      </c>
      <c r="I314" s="165">
        <f t="shared" si="69"/>
        <v>2077930</v>
      </c>
    </row>
    <row r="315" spans="1:9" ht="36" x14ac:dyDescent="0.25">
      <c r="A315" s="94" t="s">
        <v>799</v>
      </c>
      <c r="B315" s="164" t="s">
        <v>889</v>
      </c>
      <c r="C315" s="101" t="s">
        <v>592</v>
      </c>
      <c r="D315" s="101" t="s">
        <v>648</v>
      </c>
      <c r="E315" s="94" t="s">
        <v>929</v>
      </c>
      <c r="F315" s="94"/>
      <c r="G315" s="165">
        <f>G316</f>
        <v>2077930</v>
      </c>
      <c r="H315" s="165">
        <f t="shared" si="69"/>
        <v>2077930</v>
      </c>
      <c r="I315" s="165">
        <f t="shared" si="69"/>
        <v>2077930</v>
      </c>
    </row>
    <row r="316" spans="1:9" ht="36" x14ac:dyDescent="0.25">
      <c r="A316" s="94" t="s">
        <v>379</v>
      </c>
      <c r="B316" s="164" t="s">
        <v>889</v>
      </c>
      <c r="C316" s="101" t="s">
        <v>592</v>
      </c>
      <c r="D316" s="101" t="s">
        <v>648</v>
      </c>
      <c r="E316" s="94" t="s">
        <v>929</v>
      </c>
      <c r="F316" s="94">
        <v>200</v>
      </c>
      <c r="G316" s="165">
        <v>2077930</v>
      </c>
      <c r="H316" s="165">
        <v>2077930</v>
      </c>
      <c r="I316" s="165">
        <v>2077930</v>
      </c>
    </row>
    <row r="317" spans="1:9" x14ac:dyDescent="0.25">
      <c r="A317" s="90" t="s">
        <v>801</v>
      </c>
      <c r="B317" s="162" t="s">
        <v>889</v>
      </c>
      <c r="C317" s="90">
        <v>10</v>
      </c>
      <c r="D317" s="136" t="s">
        <v>547</v>
      </c>
      <c r="E317" s="90"/>
      <c r="F317" s="90"/>
      <c r="G317" s="163">
        <f>G318+G346+G357+G324</f>
        <v>20989115</v>
      </c>
      <c r="H317" s="163">
        <f>H318+H346+H357+H324</f>
        <v>19609115</v>
      </c>
      <c r="I317" s="163">
        <f>I318+I346+I357+I324</f>
        <v>25406935</v>
      </c>
    </row>
    <row r="318" spans="1:9" x14ac:dyDescent="0.25">
      <c r="A318" s="90" t="s">
        <v>802</v>
      </c>
      <c r="B318" s="162" t="s">
        <v>889</v>
      </c>
      <c r="C318" s="90">
        <v>10</v>
      </c>
      <c r="D318" s="136" t="s">
        <v>359</v>
      </c>
      <c r="E318" s="90"/>
      <c r="F318" s="90"/>
      <c r="G318" s="163">
        <f>G319</f>
        <v>1380000</v>
      </c>
      <c r="H318" s="163">
        <f t="shared" ref="H318:I322" si="70">H319</f>
        <v>0</v>
      </c>
      <c r="I318" s="163">
        <f t="shared" si="70"/>
        <v>0</v>
      </c>
    </row>
    <row r="319" spans="1:9" ht="48" x14ac:dyDescent="0.25">
      <c r="A319" s="94" t="s">
        <v>834</v>
      </c>
      <c r="B319" s="164" t="s">
        <v>889</v>
      </c>
      <c r="C319" s="94">
        <v>10</v>
      </c>
      <c r="D319" s="101" t="s">
        <v>359</v>
      </c>
      <c r="E319" s="101" t="s">
        <v>388</v>
      </c>
      <c r="F319" s="94"/>
      <c r="G319" s="165">
        <f>G320</f>
        <v>1380000</v>
      </c>
      <c r="H319" s="165">
        <f t="shared" si="70"/>
        <v>0</v>
      </c>
      <c r="I319" s="165">
        <f t="shared" si="70"/>
        <v>0</v>
      </c>
    </row>
    <row r="320" spans="1:9" ht="60" x14ac:dyDescent="0.25">
      <c r="A320" s="94" t="s">
        <v>930</v>
      </c>
      <c r="B320" s="164" t="s">
        <v>889</v>
      </c>
      <c r="C320" s="94">
        <v>10</v>
      </c>
      <c r="D320" s="101" t="s">
        <v>359</v>
      </c>
      <c r="E320" s="94" t="s">
        <v>390</v>
      </c>
      <c r="F320" s="94"/>
      <c r="G320" s="165">
        <f>G321</f>
        <v>1380000</v>
      </c>
      <c r="H320" s="165">
        <f t="shared" si="70"/>
        <v>0</v>
      </c>
      <c r="I320" s="165">
        <f t="shared" si="70"/>
        <v>0</v>
      </c>
    </row>
    <row r="321" spans="1:9" ht="48" x14ac:dyDescent="0.25">
      <c r="A321" s="94" t="s">
        <v>931</v>
      </c>
      <c r="B321" s="164" t="s">
        <v>889</v>
      </c>
      <c r="C321" s="94">
        <v>10</v>
      </c>
      <c r="D321" s="101" t="s">
        <v>359</v>
      </c>
      <c r="E321" s="94" t="s">
        <v>806</v>
      </c>
      <c r="F321" s="94"/>
      <c r="G321" s="165">
        <f>G322</f>
        <v>1380000</v>
      </c>
      <c r="H321" s="165">
        <f t="shared" si="70"/>
        <v>0</v>
      </c>
      <c r="I321" s="165">
        <f t="shared" si="70"/>
        <v>0</v>
      </c>
    </row>
    <row r="322" spans="1:9" ht="24" x14ac:dyDescent="0.25">
      <c r="A322" s="94" t="s">
        <v>807</v>
      </c>
      <c r="B322" s="164" t="s">
        <v>889</v>
      </c>
      <c r="C322" s="94">
        <v>10</v>
      </c>
      <c r="D322" s="101" t="s">
        <v>359</v>
      </c>
      <c r="E322" s="94" t="s">
        <v>808</v>
      </c>
      <c r="F322" s="94"/>
      <c r="G322" s="165">
        <f>G323</f>
        <v>1380000</v>
      </c>
      <c r="H322" s="165">
        <f t="shared" si="70"/>
        <v>0</v>
      </c>
      <c r="I322" s="165">
        <f t="shared" si="70"/>
        <v>0</v>
      </c>
    </row>
    <row r="323" spans="1:9" ht="24" x14ac:dyDescent="0.25">
      <c r="A323" s="94" t="s">
        <v>518</v>
      </c>
      <c r="B323" s="164" t="s">
        <v>889</v>
      </c>
      <c r="C323" s="94">
        <v>10</v>
      </c>
      <c r="D323" s="126" t="s">
        <v>359</v>
      </c>
      <c r="E323" s="94" t="s">
        <v>808</v>
      </c>
      <c r="F323" s="126" t="s">
        <v>809</v>
      </c>
      <c r="G323" s="167">
        <v>1380000</v>
      </c>
      <c r="H323" s="167">
        <v>0</v>
      </c>
      <c r="I323" s="167">
        <v>0</v>
      </c>
    </row>
    <row r="324" spans="1:9" x14ac:dyDescent="0.25">
      <c r="A324" s="94" t="s">
        <v>810</v>
      </c>
      <c r="B324" s="164" t="s">
        <v>889</v>
      </c>
      <c r="C324" s="94">
        <v>10</v>
      </c>
      <c r="D324" s="126" t="s">
        <v>370</v>
      </c>
      <c r="E324" s="94"/>
      <c r="F324" s="126"/>
      <c r="G324" s="167">
        <f t="shared" ref="G324:I325" si="71">G325</f>
        <v>6508254</v>
      </c>
      <c r="H324" s="167">
        <f t="shared" si="71"/>
        <v>6508254</v>
      </c>
      <c r="I324" s="167">
        <f t="shared" si="71"/>
        <v>6508254</v>
      </c>
    </row>
    <row r="325" spans="1:9" ht="36" x14ac:dyDescent="0.25">
      <c r="A325" s="94" t="s">
        <v>932</v>
      </c>
      <c r="B325" s="164" t="s">
        <v>889</v>
      </c>
      <c r="C325" s="94">
        <v>10</v>
      </c>
      <c r="D325" s="126" t="s">
        <v>370</v>
      </c>
      <c r="E325" s="94" t="s">
        <v>388</v>
      </c>
      <c r="F325" s="126"/>
      <c r="G325" s="167">
        <f t="shared" si="71"/>
        <v>6508254</v>
      </c>
      <c r="H325" s="167">
        <f t="shared" si="71"/>
        <v>6508254</v>
      </c>
      <c r="I325" s="167">
        <f t="shared" si="71"/>
        <v>6508254</v>
      </c>
    </row>
    <row r="326" spans="1:9" ht="60" x14ac:dyDescent="0.25">
      <c r="A326" s="94" t="s">
        <v>812</v>
      </c>
      <c r="B326" s="164" t="s">
        <v>889</v>
      </c>
      <c r="C326" s="94">
        <v>10</v>
      </c>
      <c r="D326" s="126" t="s">
        <v>370</v>
      </c>
      <c r="E326" s="94" t="s">
        <v>390</v>
      </c>
      <c r="F326" s="126"/>
      <c r="G326" s="167">
        <f>G327+G334+G338+G342</f>
        <v>6508254</v>
      </c>
      <c r="H326" s="167">
        <f>H327+H334+H338+H342</f>
        <v>6508254</v>
      </c>
      <c r="I326" s="167">
        <f>I327+I334+I338+I342</f>
        <v>6508254</v>
      </c>
    </row>
    <row r="327" spans="1:9" ht="36" x14ac:dyDescent="0.25">
      <c r="A327" s="94" t="s">
        <v>813</v>
      </c>
      <c r="B327" s="164" t="s">
        <v>889</v>
      </c>
      <c r="C327" s="94">
        <v>10</v>
      </c>
      <c r="D327" s="126" t="s">
        <v>370</v>
      </c>
      <c r="E327" s="94" t="s">
        <v>814</v>
      </c>
      <c r="F327" s="126"/>
      <c r="G327" s="167">
        <f>G328+G331</f>
        <v>6195779</v>
      </c>
      <c r="H327" s="167">
        <f>H328+H331</f>
        <v>6195779</v>
      </c>
      <c r="I327" s="167">
        <f>I328+I331</f>
        <v>6195779</v>
      </c>
    </row>
    <row r="328" spans="1:9" ht="24" x14ac:dyDescent="0.25">
      <c r="A328" s="94" t="s">
        <v>815</v>
      </c>
      <c r="B328" s="164" t="s">
        <v>889</v>
      </c>
      <c r="C328" s="94">
        <v>10</v>
      </c>
      <c r="D328" s="126" t="s">
        <v>370</v>
      </c>
      <c r="E328" s="94" t="s">
        <v>816</v>
      </c>
      <c r="F328" s="126"/>
      <c r="G328" s="167">
        <f>G329+G330</f>
        <v>5860079</v>
      </c>
      <c r="H328" s="167">
        <f>H329+H330</f>
        <v>5860079</v>
      </c>
      <c r="I328" s="167">
        <f>I329+I330</f>
        <v>5860079</v>
      </c>
    </row>
    <row r="329" spans="1:9" ht="36" x14ac:dyDescent="0.25">
      <c r="A329" s="94" t="s">
        <v>379</v>
      </c>
      <c r="B329" s="164" t="s">
        <v>889</v>
      </c>
      <c r="C329" s="94">
        <v>10</v>
      </c>
      <c r="D329" s="126" t="s">
        <v>370</v>
      </c>
      <c r="E329" s="94" t="s">
        <v>816</v>
      </c>
      <c r="F329" s="126">
        <v>200</v>
      </c>
      <c r="G329" s="167">
        <v>69600</v>
      </c>
      <c r="H329" s="167">
        <v>69600</v>
      </c>
      <c r="I329" s="167">
        <v>69600</v>
      </c>
    </row>
    <row r="330" spans="1:9" ht="24" x14ac:dyDescent="0.25">
      <c r="A330" s="94" t="s">
        <v>518</v>
      </c>
      <c r="B330" s="164" t="s">
        <v>889</v>
      </c>
      <c r="C330" s="94">
        <v>10</v>
      </c>
      <c r="D330" s="126" t="s">
        <v>370</v>
      </c>
      <c r="E330" s="94" t="s">
        <v>816</v>
      </c>
      <c r="F330" s="126">
        <v>300</v>
      </c>
      <c r="G330" s="167">
        <v>5790479</v>
      </c>
      <c r="H330" s="167">
        <v>5790479</v>
      </c>
      <c r="I330" s="167">
        <v>5790479</v>
      </c>
    </row>
    <row r="331" spans="1:9" ht="24" x14ac:dyDescent="0.25">
      <c r="A331" s="94" t="s">
        <v>817</v>
      </c>
      <c r="B331" s="164" t="s">
        <v>889</v>
      </c>
      <c r="C331" s="94">
        <v>10</v>
      </c>
      <c r="D331" s="126" t="s">
        <v>370</v>
      </c>
      <c r="E331" s="94" t="s">
        <v>818</v>
      </c>
      <c r="F331" s="126"/>
      <c r="G331" s="167">
        <f>G332+G333</f>
        <v>335700</v>
      </c>
      <c r="H331" s="167">
        <f>H332+H333</f>
        <v>335700</v>
      </c>
      <c r="I331" s="167">
        <f>I332+I333</f>
        <v>335700</v>
      </c>
    </row>
    <row r="332" spans="1:9" ht="24" x14ac:dyDescent="0.25">
      <c r="A332" s="94" t="s">
        <v>398</v>
      </c>
      <c r="B332" s="164" t="s">
        <v>889</v>
      </c>
      <c r="C332" s="94">
        <v>10</v>
      </c>
      <c r="D332" s="126" t="s">
        <v>370</v>
      </c>
      <c r="E332" s="94" t="s">
        <v>818</v>
      </c>
      <c r="F332" s="126">
        <v>200</v>
      </c>
      <c r="G332" s="167">
        <v>5700</v>
      </c>
      <c r="H332" s="167">
        <v>5700</v>
      </c>
      <c r="I332" s="167">
        <v>5700</v>
      </c>
    </row>
    <row r="333" spans="1:9" ht="24" x14ac:dyDescent="0.25">
      <c r="A333" s="94" t="s">
        <v>518</v>
      </c>
      <c r="B333" s="164" t="s">
        <v>889</v>
      </c>
      <c r="C333" s="94">
        <v>10</v>
      </c>
      <c r="D333" s="126" t="s">
        <v>370</v>
      </c>
      <c r="E333" s="94" t="s">
        <v>818</v>
      </c>
      <c r="F333" s="126">
        <v>300</v>
      </c>
      <c r="G333" s="167">
        <v>330000</v>
      </c>
      <c r="H333" s="167">
        <v>330000</v>
      </c>
      <c r="I333" s="167">
        <v>330000</v>
      </c>
    </row>
    <row r="334" spans="1:9" ht="36" x14ac:dyDescent="0.25">
      <c r="A334" s="94" t="s">
        <v>819</v>
      </c>
      <c r="B334" s="164" t="s">
        <v>889</v>
      </c>
      <c r="C334" s="94">
        <v>10</v>
      </c>
      <c r="D334" s="126" t="s">
        <v>370</v>
      </c>
      <c r="E334" s="94" t="s">
        <v>820</v>
      </c>
      <c r="F334" s="126"/>
      <c r="G334" s="167">
        <f>G335</f>
        <v>78433</v>
      </c>
      <c r="H334" s="167">
        <f>H335</f>
        <v>78433</v>
      </c>
      <c r="I334" s="167">
        <f>I335</f>
        <v>78433</v>
      </c>
    </row>
    <row r="335" spans="1:9" ht="48" x14ac:dyDescent="0.25">
      <c r="A335" s="94" t="s">
        <v>821</v>
      </c>
      <c r="B335" s="164" t="s">
        <v>889</v>
      </c>
      <c r="C335" s="94">
        <v>10</v>
      </c>
      <c r="D335" s="126" t="s">
        <v>370</v>
      </c>
      <c r="E335" s="94" t="s">
        <v>822</v>
      </c>
      <c r="F335" s="126"/>
      <c r="G335" s="167">
        <f>G336+G337</f>
        <v>78433</v>
      </c>
      <c r="H335" s="167">
        <f>H336+H337</f>
        <v>78433</v>
      </c>
      <c r="I335" s="167">
        <f>I336+I337</f>
        <v>78433</v>
      </c>
    </row>
    <row r="336" spans="1:9" ht="36" x14ac:dyDescent="0.25">
      <c r="A336" s="94" t="s">
        <v>379</v>
      </c>
      <c r="B336" s="164" t="s">
        <v>889</v>
      </c>
      <c r="C336" s="94">
        <v>10</v>
      </c>
      <c r="D336" s="126" t="s">
        <v>370</v>
      </c>
      <c r="E336" s="94" t="s">
        <v>822</v>
      </c>
      <c r="F336" s="126">
        <v>200</v>
      </c>
      <c r="G336" s="167">
        <v>1050</v>
      </c>
      <c r="H336" s="167">
        <v>1050</v>
      </c>
      <c r="I336" s="167">
        <v>1050</v>
      </c>
    </row>
    <row r="337" spans="1:9" ht="24" x14ac:dyDescent="0.25">
      <c r="A337" s="94" t="s">
        <v>518</v>
      </c>
      <c r="B337" s="164" t="s">
        <v>889</v>
      </c>
      <c r="C337" s="94">
        <v>10</v>
      </c>
      <c r="D337" s="126" t="s">
        <v>370</v>
      </c>
      <c r="E337" s="94" t="s">
        <v>822</v>
      </c>
      <c r="F337" s="126">
        <v>300</v>
      </c>
      <c r="G337" s="167">
        <v>77383</v>
      </c>
      <c r="H337" s="167">
        <v>77383</v>
      </c>
      <c r="I337" s="167">
        <v>77383</v>
      </c>
    </row>
    <row r="338" spans="1:9" ht="48" x14ac:dyDescent="0.25">
      <c r="A338" s="94" t="s">
        <v>823</v>
      </c>
      <c r="B338" s="164" t="s">
        <v>889</v>
      </c>
      <c r="C338" s="94">
        <v>10</v>
      </c>
      <c r="D338" s="126" t="s">
        <v>370</v>
      </c>
      <c r="E338" s="94" t="s">
        <v>824</v>
      </c>
      <c r="F338" s="126"/>
      <c r="G338" s="167">
        <f>G339</f>
        <v>234042</v>
      </c>
      <c r="H338" s="167">
        <f>H339</f>
        <v>234042</v>
      </c>
      <c r="I338" s="167">
        <f>I339</f>
        <v>234042</v>
      </c>
    </row>
    <row r="339" spans="1:9" ht="48" x14ac:dyDescent="0.25">
      <c r="A339" s="94" t="s">
        <v>825</v>
      </c>
      <c r="B339" s="164" t="s">
        <v>889</v>
      </c>
      <c r="C339" s="94">
        <v>10</v>
      </c>
      <c r="D339" s="126" t="s">
        <v>370</v>
      </c>
      <c r="E339" s="94" t="s">
        <v>826</v>
      </c>
      <c r="F339" s="126"/>
      <c r="G339" s="167">
        <f>G340+G341</f>
        <v>234042</v>
      </c>
      <c r="H339" s="167">
        <f>H340+H341</f>
        <v>234042</v>
      </c>
      <c r="I339" s="167">
        <f>I340+I341</f>
        <v>234042</v>
      </c>
    </row>
    <row r="340" spans="1:9" ht="36" x14ac:dyDescent="0.25">
      <c r="A340" s="94" t="s">
        <v>379</v>
      </c>
      <c r="B340" s="164" t="s">
        <v>889</v>
      </c>
      <c r="C340" s="94">
        <v>10</v>
      </c>
      <c r="D340" s="126" t="s">
        <v>370</v>
      </c>
      <c r="E340" s="94" t="s">
        <v>826</v>
      </c>
      <c r="F340" s="126">
        <v>200</v>
      </c>
      <c r="G340" s="167">
        <v>4000</v>
      </c>
      <c r="H340" s="167">
        <v>4000</v>
      </c>
      <c r="I340" s="167">
        <v>4000</v>
      </c>
    </row>
    <row r="341" spans="1:9" ht="24.75" customHeight="1" x14ac:dyDescent="0.25">
      <c r="A341" s="94" t="s">
        <v>518</v>
      </c>
      <c r="B341" s="164" t="s">
        <v>889</v>
      </c>
      <c r="C341" s="94">
        <v>10</v>
      </c>
      <c r="D341" s="126" t="s">
        <v>370</v>
      </c>
      <c r="E341" s="94" t="s">
        <v>826</v>
      </c>
      <c r="F341" s="126">
        <v>300</v>
      </c>
      <c r="G341" s="167">
        <v>230042</v>
      </c>
      <c r="H341" s="167">
        <v>230042</v>
      </c>
      <c r="I341" s="167">
        <v>230042</v>
      </c>
    </row>
    <row r="342" spans="1:9" ht="18.75" hidden="1" customHeight="1" x14ac:dyDescent="0.25">
      <c r="A342" s="94" t="s">
        <v>827</v>
      </c>
      <c r="B342" s="164" t="s">
        <v>889</v>
      </c>
      <c r="C342" s="94">
        <v>10</v>
      </c>
      <c r="D342" s="126" t="s">
        <v>370</v>
      </c>
      <c r="E342" s="94" t="s">
        <v>933</v>
      </c>
      <c r="F342" s="126"/>
      <c r="G342" s="167">
        <f t="shared" ref="G342:I343" si="72">G343</f>
        <v>0</v>
      </c>
      <c r="H342" s="167">
        <f t="shared" si="72"/>
        <v>0</v>
      </c>
      <c r="I342" s="167">
        <f t="shared" si="72"/>
        <v>0</v>
      </c>
    </row>
    <row r="343" spans="1:9" ht="23.25" hidden="1" customHeight="1" x14ac:dyDescent="0.25">
      <c r="A343" s="94" t="s">
        <v>829</v>
      </c>
      <c r="B343" s="164" t="s">
        <v>889</v>
      </c>
      <c r="C343" s="94">
        <v>10</v>
      </c>
      <c r="D343" s="126" t="s">
        <v>370</v>
      </c>
      <c r="E343" s="94" t="s">
        <v>830</v>
      </c>
      <c r="F343" s="126"/>
      <c r="G343" s="167">
        <f t="shared" si="72"/>
        <v>0</v>
      </c>
      <c r="H343" s="167">
        <f t="shared" si="72"/>
        <v>0</v>
      </c>
      <c r="I343" s="167">
        <f t="shared" si="72"/>
        <v>0</v>
      </c>
    </row>
    <row r="344" spans="1:9" ht="21" hidden="1" customHeight="1" x14ac:dyDescent="0.25">
      <c r="A344" s="94" t="s">
        <v>379</v>
      </c>
      <c r="B344" s="164" t="s">
        <v>889</v>
      </c>
      <c r="C344" s="94">
        <v>10</v>
      </c>
      <c r="D344" s="126" t="s">
        <v>370</v>
      </c>
      <c r="E344" s="94" t="s">
        <v>830</v>
      </c>
      <c r="F344" s="126">
        <v>200</v>
      </c>
      <c r="G344" s="167"/>
      <c r="H344" s="167"/>
      <c r="I344" s="167"/>
    </row>
    <row r="345" spans="1:9" x14ac:dyDescent="0.25">
      <c r="A345" s="90" t="s">
        <v>833</v>
      </c>
      <c r="B345" s="162" t="s">
        <v>889</v>
      </c>
      <c r="C345" s="90">
        <v>10</v>
      </c>
      <c r="D345" s="136" t="s">
        <v>386</v>
      </c>
      <c r="E345" s="90"/>
      <c r="F345" s="152"/>
      <c r="G345" s="179">
        <f>G346</f>
        <v>9516061</v>
      </c>
      <c r="H345" s="179">
        <f>H346</f>
        <v>9516061</v>
      </c>
      <c r="I345" s="179">
        <f>I346</f>
        <v>15313881</v>
      </c>
    </row>
    <row r="346" spans="1:9" ht="48" x14ac:dyDescent="0.25">
      <c r="A346" s="94" t="s">
        <v>893</v>
      </c>
      <c r="B346" s="164" t="s">
        <v>889</v>
      </c>
      <c r="C346" s="94">
        <v>10</v>
      </c>
      <c r="D346" s="101" t="s">
        <v>386</v>
      </c>
      <c r="E346" s="101" t="s">
        <v>388</v>
      </c>
      <c r="F346" s="94"/>
      <c r="G346" s="165">
        <f>G353+G347</f>
        <v>9516061</v>
      </c>
      <c r="H346" s="165">
        <f>H353+H347</f>
        <v>9516061</v>
      </c>
      <c r="I346" s="165">
        <f>I353+I347</f>
        <v>15313881</v>
      </c>
    </row>
    <row r="347" spans="1:9" ht="60" x14ac:dyDescent="0.25">
      <c r="A347" s="94" t="s">
        <v>930</v>
      </c>
      <c r="B347" s="164" t="s">
        <v>889</v>
      </c>
      <c r="C347" s="101" t="s">
        <v>549</v>
      </c>
      <c r="D347" s="101" t="s">
        <v>386</v>
      </c>
      <c r="E347" s="94" t="s">
        <v>390</v>
      </c>
      <c r="F347" s="94"/>
      <c r="G347" s="165">
        <f>G348</f>
        <v>5797819</v>
      </c>
      <c r="H347" s="165">
        <f t="shared" ref="H347:I351" si="73">H348</f>
        <v>5797819</v>
      </c>
      <c r="I347" s="165">
        <f t="shared" si="73"/>
        <v>11595639</v>
      </c>
    </row>
    <row r="348" spans="1:9" ht="48" x14ac:dyDescent="0.25">
      <c r="A348" s="94" t="s">
        <v>391</v>
      </c>
      <c r="B348" s="164" t="s">
        <v>889</v>
      </c>
      <c r="C348" s="101" t="s">
        <v>549</v>
      </c>
      <c r="D348" s="101" t="s">
        <v>386</v>
      </c>
      <c r="E348" s="99" t="s">
        <v>392</v>
      </c>
      <c r="F348" s="94"/>
      <c r="G348" s="167">
        <f>G351+G349</f>
        <v>5797819</v>
      </c>
      <c r="H348" s="167">
        <f t="shared" ref="H348:I348" si="74">H351+H349</f>
        <v>5797819</v>
      </c>
      <c r="I348" s="167">
        <f t="shared" si="74"/>
        <v>11595639</v>
      </c>
    </row>
    <row r="349" spans="1:9" ht="72" x14ac:dyDescent="0.25">
      <c r="A349" s="94" t="s">
        <v>393</v>
      </c>
      <c r="B349" s="164" t="s">
        <v>889</v>
      </c>
      <c r="C349" s="101" t="s">
        <v>549</v>
      </c>
      <c r="D349" s="101" t="s">
        <v>386</v>
      </c>
      <c r="E349" s="99" t="s">
        <v>1093</v>
      </c>
      <c r="F349" s="94"/>
      <c r="G349" s="167">
        <f>G350</f>
        <v>0</v>
      </c>
      <c r="H349" s="167">
        <f t="shared" ref="H349:I349" si="75">H350</f>
        <v>5797819</v>
      </c>
      <c r="I349" s="167">
        <f t="shared" si="75"/>
        <v>11595639</v>
      </c>
    </row>
    <row r="350" spans="1:9" ht="36" x14ac:dyDescent="0.25">
      <c r="A350" s="94" t="s">
        <v>573</v>
      </c>
      <c r="B350" s="164" t="s">
        <v>889</v>
      </c>
      <c r="C350" s="101" t="s">
        <v>549</v>
      </c>
      <c r="D350" s="101" t="s">
        <v>386</v>
      </c>
      <c r="E350" s="99" t="s">
        <v>1093</v>
      </c>
      <c r="F350" s="94">
        <v>400</v>
      </c>
      <c r="G350" s="167"/>
      <c r="H350" s="167">
        <v>5797819</v>
      </c>
      <c r="I350" s="167">
        <v>11595639</v>
      </c>
    </row>
    <row r="351" spans="1:9" ht="72" x14ac:dyDescent="0.25">
      <c r="A351" s="94" t="s">
        <v>393</v>
      </c>
      <c r="B351" s="164" t="s">
        <v>889</v>
      </c>
      <c r="C351" s="101" t="s">
        <v>549</v>
      </c>
      <c r="D351" s="101" t="s">
        <v>386</v>
      </c>
      <c r="E351" s="94" t="s">
        <v>1094</v>
      </c>
      <c r="F351" s="94"/>
      <c r="G351" s="167">
        <f>G352</f>
        <v>5797819</v>
      </c>
      <c r="H351" s="167">
        <f t="shared" si="73"/>
        <v>0</v>
      </c>
      <c r="I351" s="167">
        <f t="shared" si="73"/>
        <v>0</v>
      </c>
    </row>
    <row r="352" spans="1:9" ht="36" x14ac:dyDescent="0.25">
      <c r="A352" s="94" t="s">
        <v>573</v>
      </c>
      <c r="B352" s="164" t="s">
        <v>889</v>
      </c>
      <c r="C352" s="101" t="s">
        <v>549</v>
      </c>
      <c r="D352" s="101" t="s">
        <v>386</v>
      </c>
      <c r="E352" s="94" t="s">
        <v>1094</v>
      </c>
      <c r="F352" s="94">
        <v>400</v>
      </c>
      <c r="G352" s="167">
        <v>5797819</v>
      </c>
      <c r="H352" s="167"/>
      <c r="I352" s="167"/>
    </row>
    <row r="353" spans="1:9" ht="84" x14ac:dyDescent="0.25">
      <c r="A353" s="94" t="s">
        <v>835</v>
      </c>
      <c r="B353" s="164" t="s">
        <v>889</v>
      </c>
      <c r="C353" s="94">
        <v>10</v>
      </c>
      <c r="D353" s="101" t="s">
        <v>386</v>
      </c>
      <c r="E353" s="99" t="s">
        <v>836</v>
      </c>
      <c r="F353" s="94"/>
      <c r="G353" s="165">
        <f>G354</f>
        <v>3718242</v>
      </c>
      <c r="H353" s="165">
        <f t="shared" ref="H353:I355" si="76">H354</f>
        <v>3718242</v>
      </c>
      <c r="I353" s="165">
        <f t="shared" si="76"/>
        <v>3718242</v>
      </c>
    </row>
    <row r="354" spans="1:9" ht="72" x14ac:dyDescent="0.25">
      <c r="A354" s="94" t="s">
        <v>837</v>
      </c>
      <c r="B354" s="164" t="s">
        <v>889</v>
      </c>
      <c r="C354" s="94">
        <v>10</v>
      </c>
      <c r="D354" s="101" t="s">
        <v>386</v>
      </c>
      <c r="E354" s="99" t="s">
        <v>838</v>
      </c>
      <c r="F354" s="94"/>
      <c r="G354" s="165">
        <f>G355</f>
        <v>3718242</v>
      </c>
      <c r="H354" s="165">
        <f t="shared" si="76"/>
        <v>3718242</v>
      </c>
      <c r="I354" s="165">
        <f t="shared" si="76"/>
        <v>3718242</v>
      </c>
    </row>
    <row r="355" spans="1:9" ht="36" x14ac:dyDescent="0.25">
      <c r="A355" s="94" t="s">
        <v>839</v>
      </c>
      <c r="B355" s="164" t="s">
        <v>889</v>
      </c>
      <c r="C355" s="94">
        <v>10</v>
      </c>
      <c r="D355" s="101" t="s">
        <v>386</v>
      </c>
      <c r="E355" s="94" t="s">
        <v>840</v>
      </c>
      <c r="F355" s="94"/>
      <c r="G355" s="165">
        <f>G356</f>
        <v>3718242</v>
      </c>
      <c r="H355" s="165">
        <f t="shared" si="76"/>
        <v>3718242</v>
      </c>
      <c r="I355" s="165">
        <f t="shared" si="76"/>
        <v>3718242</v>
      </c>
    </row>
    <row r="356" spans="1:9" ht="24" x14ac:dyDescent="0.25">
      <c r="A356" s="94" t="s">
        <v>518</v>
      </c>
      <c r="B356" s="164" t="s">
        <v>889</v>
      </c>
      <c r="C356" s="94">
        <v>10</v>
      </c>
      <c r="D356" s="101" t="s">
        <v>386</v>
      </c>
      <c r="E356" s="94" t="s">
        <v>840</v>
      </c>
      <c r="F356" s="94">
        <v>300</v>
      </c>
      <c r="G356" s="167">
        <v>3718242</v>
      </c>
      <c r="H356" s="167">
        <v>3718242</v>
      </c>
      <c r="I356" s="167">
        <v>3718242</v>
      </c>
    </row>
    <row r="357" spans="1:9" ht="24" x14ac:dyDescent="0.25">
      <c r="A357" s="90" t="s">
        <v>846</v>
      </c>
      <c r="B357" s="162" t="s">
        <v>889</v>
      </c>
      <c r="C357" s="90">
        <v>10</v>
      </c>
      <c r="D357" s="136" t="s">
        <v>447</v>
      </c>
      <c r="E357" s="90"/>
      <c r="F357" s="90"/>
      <c r="G357" s="179">
        <f>G358+G367</f>
        <v>3584800</v>
      </c>
      <c r="H357" s="179">
        <f>H358+H367</f>
        <v>3584800</v>
      </c>
      <c r="I357" s="179">
        <f>I358+I367</f>
        <v>3584800</v>
      </c>
    </row>
    <row r="358" spans="1:9" ht="60" x14ac:dyDescent="0.25">
      <c r="A358" s="94" t="s">
        <v>934</v>
      </c>
      <c r="B358" s="164" t="s">
        <v>889</v>
      </c>
      <c r="C358" s="101" t="s">
        <v>549</v>
      </c>
      <c r="D358" s="101" t="s">
        <v>447</v>
      </c>
      <c r="E358" s="101" t="s">
        <v>388</v>
      </c>
      <c r="F358" s="94"/>
      <c r="G358" s="167">
        <f>G359+G363</f>
        <v>2784800</v>
      </c>
      <c r="H358" s="167">
        <f>H359+H363</f>
        <v>2784800</v>
      </c>
      <c r="I358" s="167">
        <f>I359+I363</f>
        <v>2784800</v>
      </c>
    </row>
    <row r="359" spans="1:9" ht="48" x14ac:dyDescent="0.25">
      <c r="A359" s="94" t="s">
        <v>935</v>
      </c>
      <c r="B359" s="164" t="s">
        <v>889</v>
      </c>
      <c r="C359" s="101" t="s">
        <v>549</v>
      </c>
      <c r="D359" s="101" t="s">
        <v>447</v>
      </c>
      <c r="E359" s="101" t="s">
        <v>848</v>
      </c>
      <c r="F359" s="94"/>
      <c r="G359" s="167">
        <f t="shared" ref="G359:I361" si="77">G360</f>
        <v>1740500</v>
      </c>
      <c r="H359" s="167">
        <f t="shared" si="77"/>
        <v>1740500</v>
      </c>
      <c r="I359" s="167">
        <f t="shared" si="77"/>
        <v>1740500</v>
      </c>
    </row>
    <row r="360" spans="1:9" ht="48" x14ac:dyDescent="0.25">
      <c r="A360" s="94" t="s">
        <v>849</v>
      </c>
      <c r="B360" s="164" t="s">
        <v>889</v>
      </c>
      <c r="C360" s="101" t="s">
        <v>549</v>
      </c>
      <c r="D360" s="101" t="s">
        <v>447</v>
      </c>
      <c r="E360" s="101" t="s">
        <v>850</v>
      </c>
      <c r="F360" s="94"/>
      <c r="G360" s="167">
        <f t="shared" si="77"/>
        <v>1740500</v>
      </c>
      <c r="H360" s="167">
        <f t="shared" si="77"/>
        <v>1740500</v>
      </c>
      <c r="I360" s="167">
        <f t="shared" si="77"/>
        <v>1740500</v>
      </c>
    </row>
    <row r="361" spans="1:9" ht="48" x14ac:dyDescent="0.25">
      <c r="A361" s="94" t="s">
        <v>936</v>
      </c>
      <c r="B361" s="164" t="s">
        <v>889</v>
      </c>
      <c r="C361" s="101">
        <v>10</v>
      </c>
      <c r="D361" s="101" t="s">
        <v>447</v>
      </c>
      <c r="E361" s="101" t="s">
        <v>852</v>
      </c>
      <c r="F361" s="94"/>
      <c r="G361" s="167">
        <f t="shared" si="77"/>
        <v>1740500</v>
      </c>
      <c r="H361" s="167">
        <f t="shared" si="77"/>
        <v>1740500</v>
      </c>
      <c r="I361" s="167">
        <f t="shared" si="77"/>
        <v>1740500</v>
      </c>
    </row>
    <row r="362" spans="1:9" ht="72" x14ac:dyDescent="0.25">
      <c r="A362" s="94" t="s">
        <v>368</v>
      </c>
      <c r="B362" s="164" t="s">
        <v>889</v>
      </c>
      <c r="C362" s="101">
        <v>10</v>
      </c>
      <c r="D362" s="101" t="s">
        <v>447</v>
      </c>
      <c r="E362" s="101" t="s">
        <v>852</v>
      </c>
      <c r="F362" s="94" t="s">
        <v>415</v>
      </c>
      <c r="G362" s="167">
        <v>1740500</v>
      </c>
      <c r="H362" s="167">
        <v>1740500</v>
      </c>
      <c r="I362" s="167">
        <v>1740500</v>
      </c>
    </row>
    <row r="363" spans="1:9" ht="84" x14ac:dyDescent="0.25">
      <c r="A363" s="134" t="s">
        <v>937</v>
      </c>
      <c r="B363" s="270" t="s">
        <v>889</v>
      </c>
      <c r="C363" s="267" t="s">
        <v>549</v>
      </c>
      <c r="D363" s="267" t="s">
        <v>447</v>
      </c>
      <c r="E363" s="267" t="s">
        <v>938</v>
      </c>
      <c r="F363" s="264"/>
      <c r="G363" s="271">
        <f t="shared" ref="G363:I365" si="78">G364</f>
        <v>1044300</v>
      </c>
      <c r="H363" s="271">
        <f t="shared" si="78"/>
        <v>1044300</v>
      </c>
      <c r="I363" s="271">
        <f t="shared" si="78"/>
        <v>1044300</v>
      </c>
    </row>
    <row r="364" spans="1:9" ht="72" x14ac:dyDescent="0.25">
      <c r="A364" s="134" t="s">
        <v>853</v>
      </c>
      <c r="B364" s="270" t="s">
        <v>889</v>
      </c>
      <c r="C364" s="267" t="s">
        <v>549</v>
      </c>
      <c r="D364" s="267" t="s">
        <v>447</v>
      </c>
      <c r="E364" s="267" t="s">
        <v>838</v>
      </c>
      <c r="F364" s="264"/>
      <c r="G364" s="271">
        <f t="shared" si="78"/>
        <v>1044300</v>
      </c>
      <c r="H364" s="271">
        <f t="shared" si="78"/>
        <v>1044300</v>
      </c>
      <c r="I364" s="271">
        <f t="shared" si="78"/>
        <v>1044300</v>
      </c>
    </row>
    <row r="365" spans="1:9" ht="48" x14ac:dyDescent="0.25">
      <c r="A365" s="134" t="s">
        <v>854</v>
      </c>
      <c r="B365" s="270" t="s">
        <v>889</v>
      </c>
      <c r="C365" s="267" t="s">
        <v>549</v>
      </c>
      <c r="D365" s="267" t="s">
        <v>447</v>
      </c>
      <c r="E365" s="267" t="s">
        <v>855</v>
      </c>
      <c r="F365" s="264"/>
      <c r="G365" s="271">
        <f t="shared" si="78"/>
        <v>1044300</v>
      </c>
      <c r="H365" s="271">
        <f t="shared" si="78"/>
        <v>1044300</v>
      </c>
      <c r="I365" s="271">
        <f t="shared" si="78"/>
        <v>1044300</v>
      </c>
    </row>
    <row r="366" spans="1:9" ht="72" x14ac:dyDescent="0.25">
      <c r="A366" s="134" t="s">
        <v>368</v>
      </c>
      <c r="B366" s="270" t="s">
        <v>889</v>
      </c>
      <c r="C366" s="267" t="s">
        <v>549</v>
      </c>
      <c r="D366" s="267" t="s">
        <v>447</v>
      </c>
      <c r="E366" s="267" t="s">
        <v>855</v>
      </c>
      <c r="F366" s="264">
        <v>100</v>
      </c>
      <c r="G366" s="272">
        <v>1044300</v>
      </c>
      <c r="H366" s="272">
        <v>1044300</v>
      </c>
      <c r="I366" s="272">
        <v>1044300</v>
      </c>
    </row>
    <row r="367" spans="1:9" ht="24" x14ac:dyDescent="0.25">
      <c r="A367" s="134" t="s">
        <v>426</v>
      </c>
      <c r="B367" s="166" t="s">
        <v>889</v>
      </c>
      <c r="C367" s="132" t="s">
        <v>549</v>
      </c>
      <c r="D367" s="132" t="s">
        <v>447</v>
      </c>
      <c r="E367" s="132" t="s">
        <v>427</v>
      </c>
      <c r="F367" s="134"/>
      <c r="G367" s="170">
        <f t="shared" ref="G367:I368" si="79">G368</f>
        <v>800000</v>
      </c>
      <c r="H367" s="170">
        <f t="shared" si="79"/>
        <v>800000</v>
      </c>
      <c r="I367" s="170">
        <f t="shared" si="79"/>
        <v>800000</v>
      </c>
    </row>
    <row r="368" spans="1:9" ht="24" x14ac:dyDescent="0.25">
      <c r="A368" s="134" t="s">
        <v>428</v>
      </c>
      <c r="B368" s="166" t="s">
        <v>889</v>
      </c>
      <c r="C368" s="132" t="s">
        <v>549</v>
      </c>
      <c r="D368" s="132" t="s">
        <v>447</v>
      </c>
      <c r="E368" s="132" t="s">
        <v>429</v>
      </c>
      <c r="F368" s="134"/>
      <c r="G368" s="170">
        <f t="shared" si="79"/>
        <v>800000</v>
      </c>
      <c r="H368" s="170">
        <f t="shared" si="79"/>
        <v>800000</v>
      </c>
      <c r="I368" s="170">
        <f t="shared" si="79"/>
        <v>800000</v>
      </c>
    </row>
    <row r="369" spans="1:9" ht="36" x14ac:dyDescent="0.25">
      <c r="A369" s="134" t="s">
        <v>366</v>
      </c>
      <c r="B369" s="166" t="s">
        <v>889</v>
      </c>
      <c r="C369" s="132" t="s">
        <v>549</v>
      </c>
      <c r="D369" s="132" t="s">
        <v>447</v>
      </c>
      <c r="E369" s="132" t="s">
        <v>430</v>
      </c>
      <c r="F369" s="134"/>
      <c r="G369" s="170">
        <f>SUM(G370)</f>
        <v>800000</v>
      </c>
      <c r="H369" s="170">
        <f>SUM(H370)</f>
        <v>800000</v>
      </c>
      <c r="I369" s="170">
        <f>SUM(I370)</f>
        <v>800000</v>
      </c>
    </row>
    <row r="370" spans="1:9" ht="72" x14ac:dyDescent="0.25">
      <c r="A370" s="134" t="s">
        <v>368</v>
      </c>
      <c r="B370" s="166" t="s">
        <v>889</v>
      </c>
      <c r="C370" s="132" t="s">
        <v>549</v>
      </c>
      <c r="D370" s="132" t="s">
        <v>447</v>
      </c>
      <c r="E370" s="132" t="s">
        <v>430</v>
      </c>
      <c r="F370" s="134">
        <v>100</v>
      </c>
      <c r="G370" s="170">
        <v>800000</v>
      </c>
      <c r="H370" s="170">
        <v>800000</v>
      </c>
      <c r="I370" s="170">
        <v>800000</v>
      </c>
    </row>
    <row r="371" spans="1:9" x14ac:dyDescent="0.25">
      <c r="A371" s="153" t="s">
        <v>856</v>
      </c>
      <c r="B371" s="180" t="s">
        <v>889</v>
      </c>
      <c r="C371" s="154">
        <v>11</v>
      </c>
      <c r="D371" s="154" t="s">
        <v>547</v>
      </c>
      <c r="E371" s="154"/>
      <c r="F371" s="153"/>
      <c r="G371" s="181">
        <f t="shared" ref="G371:I373" si="80">G372</f>
        <v>500000</v>
      </c>
      <c r="H371" s="181">
        <f t="shared" si="80"/>
        <v>200000</v>
      </c>
      <c r="I371" s="181">
        <f t="shared" si="80"/>
        <v>200000</v>
      </c>
    </row>
    <row r="372" spans="1:9" x14ac:dyDescent="0.25">
      <c r="A372" s="153" t="s">
        <v>857</v>
      </c>
      <c r="B372" s="180" t="s">
        <v>889</v>
      </c>
      <c r="C372" s="154">
        <v>11</v>
      </c>
      <c r="D372" s="154" t="s">
        <v>361</v>
      </c>
      <c r="E372" s="154"/>
      <c r="F372" s="153"/>
      <c r="G372" s="181">
        <f t="shared" si="80"/>
        <v>500000</v>
      </c>
      <c r="H372" s="181">
        <f t="shared" si="80"/>
        <v>200000</v>
      </c>
      <c r="I372" s="181">
        <f t="shared" si="80"/>
        <v>200000</v>
      </c>
    </row>
    <row r="373" spans="1:9" ht="72" x14ac:dyDescent="0.25">
      <c r="A373" s="134" t="s">
        <v>939</v>
      </c>
      <c r="B373" s="166" t="s">
        <v>889</v>
      </c>
      <c r="C373" s="132">
        <v>11</v>
      </c>
      <c r="D373" s="132" t="s">
        <v>361</v>
      </c>
      <c r="E373" s="132" t="s">
        <v>749</v>
      </c>
      <c r="F373" s="134"/>
      <c r="G373" s="170">
        <f t="shared" si="80"/>
        <v>500000</v>
      </c>
      <c r="H373" s="170">
        <f t="shared" si="80"/>
        <v>200000</v>
      </c>
      <c r="I373" s="170">
        <f t="shared" si="80"/>
        <v>200000</v>
      </c>
    </row>
    <row r="374" spans="1:9" ht="120" x14ac:dyDescent="0.25">
      <c r="A374" s="134" t="s">
        <v>940</v>
      </c>
      <c r="B374" s="166" t="s">
        <v>889</v>
      </c>
      <c r="C374" s="132">
        <v>11</v>
      </c>
      <c r="D374" s="132" t="s">
        <v>361</v>
      </c>
      <c r="E374" s="132" t="s">
        <v>860</v>
      </c>
      <c r="F374" s="134"/>
      <c r="G374" s="170">
        <f>G375+G378</f>
        <v>500000</v>
      </c>
      <c r="H374" s="170">
        <f>H375+H378</f>
        <v>200000</v>
      </c>
      <c r="I374" s="170">
        <f>I375+I378</f>
        <v>200000</v>
      </c>
    </row>
    <row r="375" spans="1:9" ht="48" x14ac:dyDescent="0.25">
      <c r="A375" s="134" t="s">
        <v>864</v>
      </c>
      <c r="B375" s="166" t="s">
        <v>889</v>
      </c>
      <c r="C375" s="132">
        <v>11</v>
      </c>
      <c r="D375" s="132" t="s">
        <v>361</v>
      </c>
      <c r="E375" s="132" t="s">
        <v>865</v>
      </c>
      <c r="F375" s="134"/>
      <c r="G375" s="170">
        <f t="shared" ref="G375:I376" si="81">G376</f>
        <v>200000</v>
      </c>
      <c r="H375" s="170">
        <f t="shared" si="81"/>
        <v>100000</v>
      </c>
      <c r="I375" s="170">
        <f t="shared" si="81"/>
        <v>100000</v>
      </c>
    </row>
    <row r="376" spans="1:9" ht="72" x14ac:dyDescent="0.25">
      <c r="A376" s="134" t="s">
        <v>866</v>
      </c>
      <c r="B376" s="166" t="s">
        <v>889</v>
      </c>
      <c r="C376" s="132">
        <v>11</v>
      </c>
      <c r="D376" s="132" t="s">
        <v>361</v>
      </c>
      <c r="E376" s="132" t="s">
        <v>868</v>
      </c>
      <c r="F376" s="134"/>
      <c r="G376" s="170">
        <f t="shared" si="81"/>
        <v>200000</v>
      </c>
      <c r="H376" s="170">
        <f t="shared" si="81"/>
        <v>100000</v>
      </c>
      <c r="I376" s="170">
        <f t="shared" si="81"/>
        <v>100000</v>
      </c>
    </row>
    <row r="377" spans="1:9" ht="36" x14ac:dyDescent="0.25">
      <c r="A377" s="134" t="s">
        <v>379</v>
      </c>
      <c r="B377" s="166" t="s">
        <v>889</v>
      </c>
      <c r="C377" s="132">
        <v>11</v>
      </c>
      <c r="D377" s="132" t="s">
        <v>361</v>
      </c>
      <c r="E377" s="132" t="s">
        <v>868</v>
      </c>
      <c r="F377" s="134">
        <v>200</v>
      </c>
      <c r="G377" s="170">
        <v>200000</v>
      </c>
      <c r="H377" s="170">
        <v>100000</v>
      </c>
      <c r="I377" s="170">
        <v>100000</v>
      </c>
    </row>
    <row r="378" spans="1:9" ht="60" x14ac:dyDescent="0.25">
      <c r="A378" s="134" t="s">
        <v>869</v>
      </c>
      <c r="B378" s="166" t="s">
        <v>889</v>
      </c>
      <c r="C378" s="132">
        <v>11</v>
      </c>
      <c r="D378" s="132" t="s">
        <v>361</v>
      </c>
      <c r="E378" s="132" t="s">
        <v>870</v>
      </c>
      <c r="F378" s="134"/>
      <c r="G378" s="170">
        <f t="shared" ref="G378:I379" si="82">G379</f>
        <v>300000</v>
      </c>
      <c r="H378" s="170">
        <f t="shared" si="82"/>
        <v>100000</v>
      </c>
      <c r="I378" s="170">
        <f t="shared" si="82"/>
        <v>100000</v>
      </c>
    </row>
    <row r="379" spans="1:9" ht="60" x14ac:dyDescent="0.25">
      <c r="A379" s="134" t="s">
        <v>871</v>
      </c>
      <c r="B379" s="166" t="s">
        <v>889</v>
      </c>
      <c r="C379" s="132">
        <v>11</v>
      </c>
      <c r="D379" s="132" t="s">
        <v>361</v>
      </c>
      <c r="E379" s="132" t="s">
        <v>872</v>
      </c>
      <c r="F379" s="134"/>
      <c r="G379" s="170">
        <f t="shared" si="82"/>
        <v>300000</v>
      </c>
      <c r="H379" s="170">
        <f t="shared" si="82"/>
        <v>100000</v>
      </c>
      <c r="I379" s="170">
        <f t="shared" si="82"/>
        <v>100000</v>
      </c>
    </row>
    <row r="380" spans="1:9" ht="36" x14ac:dyDescent="0.25">
      <c r="A380" s="134" t="s">
        <v>379</v>
      </c>
      <c r="B380" s="166" t="s">
        <v>889</v>
      </c>
      <c r="C380" s="132">
        <v>11</v>
      </c>
      <c r="D380" s="132" t="s">
        <v>361</v>
      </c>
      <c r="E380" s="132" t="s">
        <v>872</v>
      </c>
      <c r="F380" s="134">
        <v>200</v>
      </c>
      <c r="G380" s="170">
        <v>300000</v>
      </c>
      <c r="H380" s="170">
        <v>100000</v>
      </c>
      <c r="I380" s="170">
        <v>100000</v>
      </c>
    </row>
    <row r="381" spans="1:9" ht="48" x14ac:dyDescent="0.25">
      <c r="A381" s="153" t="s">
        <v>878</v>
      </c>
      <c r="B381" s="180" t="s">
        <v>889</v>
      </c>
      <c r="C381" s="154">
        <v>14</v>
      </c>
      <c r="D381" s="154" t="s">
        <v>547</v>
      </c>
      <c r="E381" s="154"/>
      <c r="F381" s="153"/>
      <c r="G381" s="181">
        <f>G382</f>
        <v>9191248</v>
      </c>
      <c r="H381" s="181">
        <f>H382</f>
        <v>7904473</v>
      </c>
      <c r="I381" s="181">
        <f>I382</f>
        <v>7352998</v>
      </c>
    </row>
    <row r="382" spans="1:9" ht="48" x14ac:dyDescent="0.25">
      <c r="A382" s="153" t="s">
        <v>879</v>
      </c>
      <c r="B382" s="180" t="s">
        <v>889</v>
      </c>
      <c r="C382" s="154">
        <v>14</v>
      </c>
      <c r="D382" s="154" t="s">
        <v>359</v>
      </c>
      <c r="E382" s="154"/>
      <c r="F382" s="153"/>
      <c r="G382" s="181">
        <f>G383</f>
        <v>9191248</v>
      </c>
      <c r="H382" s="181">
        <f t="shared" ref="H382:I386" si="83">H383</f>
        <v>7904473</v>
      </c>
      <c r="I382" s="181">
        <f t="shared" si="83"/>
        <v>7352998</v>
      </c>
    </row>
    <row r="383" spans="1:9" ht="108" x14ac:dyDescent="0.25">
      <c r="A383" s="134" t="s">
        <v>941</v>
      </c>
      <c r="B383" s="166" t="s">
        <v>889</v>
      </c>
      <c r="C383" s="132">
        <v>14</v>
      </c>
      <c r="D383" s="132" t="s">
        <v>359</v>
      </c>
      <c r="E383" s="132" t="s">
        <v>449</v>
      </c>
      <c r="F383" s="134"/>
      <c r="G383" s="170">
        <f>G384</f>
        <v>9191248</v>
      </c>
      <c r="H383" s="170">
        <f t="shared" si="83"/>
        <v>7904473</v>
      </c>
      <c r="I383" s="170">
        <f t="shared" si="83"/>
        <v>7352998</v>
      </c>
    </row>
    <row r="384" spans="1:9" ht="48" x14ac:dyDescent="0.25">
      <c r="A384" s="134" t="s">
        <v>942</v>
      </c>
      <c r="B384" s="166" t="s">
        <v>889</v>
      </c>
      <c r="C384" s="132">
        <v>14</v>
      </c>
      <c r="D384" s="132" t="s">
        <v>359</v>
      </c>
      <c r="E384" s="132" t="s">
        <v>882</v>
      </c>
      <c r="F384" s="134"/>
      <c r="G384" s="170">
        <f>G385</f>
        <v>9191248</v>
      </c>
      <c r="H384" s="170">
        <f t="shared" si="83"/>
        <v>7904473</v>
      </c>
      <c r="I384" s="170">
        <f t="shared" si="83"/>
        <v>7352998</v>
      </c>
    </row>
    <row r="385" spans="1:9" ht="36" x14ac:dyDescent="0.25">
      <c r="A385" s="134" t="s">
        <v>883</v>
      </c>
      <c r="B385" s="166" t="s">
        <v>889</v>
      </c>
      <c r="C385" s="132">
        <v>14</v>
      </c>
      <c r="D385" s="132" t="s">
        <v>359</v>
      </c>
      <c r="E385" s="132" t="s">
        <v>884</v>
      </c>
      <c r="F385" s="134"/>
      <c r="G385" s="170">
        <f>G386</f>
        <v>9191248</v>
      </c>
      <c r="H385" s="170">
        <f t="shared" si="83"/>
        <v>7904473</v>
      </c>
      <c r="I385" s="170">
        <f t="shared" si="83"/>
        <v>7352998</v>
      </c>
    </row>
    <row r="386" spans="1:9" ht="60" x14ac:dyDescent="0.25">
      <c r="A386" s="134" t="s">
        <v>885</v>
      </c>
      <c r="B386" s="166" t="s">
        <v>889</v>
      </c>
      <c r="C386" s="132">
        <v>14</v>
      </c>
      <c r="D386" s="132" t="s">
        <v>359</v>
      </c>
      <c r="E386" s="132" t="s">
        <v>886</v>
      </c>
      <c r="F386" s="134"/>
      <c r="G386" s="170">
        <f>G387</f>
        <v>9191248</v>
      </c>
      <c r="H386" s="170">
        <f t="shared" si="83"/>
        <v>7904473</v>
      </c>
      <c r="I386" s="170">
        <f t="shared" si="83"/>
        <v>7352998</v>
      </c>
    </row>
    <row r="387" spans="1:9" x14ac:dyDescent="0.25">
      <c r="A387" s="134" t="s">
        <v>601</v>
      </c>
      <c r="B387" s="166" t="s">
        <v>889</v>
      </c>
      <c r="C387" s="132">
        <v>14</v>
      </c>
      <c r="D387" s="132" t="s">
        <v>359</v>
      </c>
      <c r="E387" s="132" t="s">
        <v>886</v>
      </c>
      <c r="F387" s="134">
        <v>500</v>
      </c>
      <c r="G387" s="170">
        <v>9191248</v>
      </c>
      <c r="H387" s="170">
        <v>7904473</v>
      </c>
      <c r="I387" s="170">
        <v>7352998</v>
      </c>
    </row>
    <row r="388" spans="1:9" ht="36" x14ac:dyDescent="0.25">
      <c r="A388" s="90" t="s">
        <v>1072</v>
      </c>
      <c r="B388" s="162" t="s">
        <v>943</v>
      </c>
      <c r="C388" s="90"/>
      <c r="D388" s="136"/>
      <c r="E388" s="90"/>
      <c r="F388" s="90"/>
      <c r="G388" s="163">
        <f>G389+G396+G521+G535</f>
        <v>492491418</v>
      </c>
      <c r="H388" s="163">
        <f>H389+H396+H521+H535</f>
        <v>421819645</v>
      </c>
      <c r="I388" s="163">
        <f>I389+I396+I521+I535</f>
        <v>574364079</v>
      </c>
    </row>
    <row r="389" spans="1:9" ht="24" x14ac:dyDescent="0.25">
      <c r="A389" s="90" t="s">
        <v>358</v>
      </c>
      <c r="B389" s="162" t="s">
        <v>943</v>
      </c>
      <c r="C389" s="136" t="s">
        <v>359</v>
      </c>
      <c r="D389" s="136"/>
      <c r="E389" s="90"/>
      <c r="F389" s="90"/>
      <c r="G389" s="163">
        <f>G390</f>
        <v>1500000</v>
      </c>
      <c r="H389" s="163">
        <f t="shared" ref="H389:I392" si="84">H390</f>
        <v>1500000</v>
      </c>
      <c r="I389" s="163">
        <f t="shared" si="84"/>
        <v>1500000</v>
      </c>
    </row>
    <row r="390" spans="1:9" ht="72" x14ac:dyDescent="0.25">
      <c r="A390" s="90" t="s">
        <v>385</v>
      </c>
      <c r="B390" s="162" t="s">
        <v>943</v>
      </c>
      <c r="C390" s="136" t="s">
        <v>359</v>
      </c>
      <c r="D390" s="136" t="s">
        <v>386</v>
      </c>
      <c r="E390" s="90"/>
      <c r="F390" s="90"/>
      <c r="G390" s="163">
        <f>G391</f>
        <v>1500000</v>
      </c>
      <c r="H390" s="163">
        <f t="shared" si="84"/>
        <v>1500000</v>
      </c>
      <c r="I390" s="163">
        <f t="shared" si="84"/>
        <v>1500000</v>
      </c>
    </row>
    <row r="391" spans="1:9" ht="24" x14ac:dyDescent="0.25">
      <c r="A391" s="94" t="s">
        <v>426</v>
      </c>
      <c r="B391" s="162" t="s">
        <v>943</v>
      </c>
      <c r="C391" s="101" t="s">
        <v>359</v>
      </c>
      <c r="D391" s="101" t="s">
        <v>386</v>
      </c>
      <c r="E391" s="94" t="s">
        <v>427</v>
      </c>
      <c r="F391" s="94"/>
      <c r="G391" s="165">
        <f>G392</f>
        <v>1500000</v>
      </c>
      <c r="H391" s="165">
        <f t="shared" si="84"/>
        <v>1500000</v>
      </c>
      <c r="I391" s="165">
        <f t="shared" si="84"/>
        <v>1500000</v>
      </c>
    </row>
    <row r="392" spans="1:9" ht="24" x14ac:dyDescent="0.25">
      <c r="A392" s="94" t="s">
        <v>428</v>
      </c>
      <c r="B392" s="162" t="s">
        <v>943</v>
      </c>
      <c r="C392" s="101" t="s">
        <v>359</v>
      </c>
      <c r="D392" s="101" t="s">
        <v>386</v>
      </c>
      <c r="E392" s="94" t="s">
        <v>429</v>
      </c>
      <c r="F392" s="94"/>
      <c r="G392" s="165">
        <f>G393</f>
        <v>1500000</v>
      </c>
      <c r="H392" s="165">
        <f t="shared" si="84"/>
        <v>1500000</v>
      </c>
      <c r="I392" s="165">
        <f t="shared" si="84"/>
        <v>1500000</v>
      </c>
    </row>
    <row r="393" spans="1:9" ht="36" x14ac:dyDescent="0.25">
      <c r="A393" s="94" t="s">
        <v>366</v>
      </c>
      <c r="B393" s="162" t="s">
        <v>943</v>
      </c>
      <c r="C393" s="101" t="s">
        <v>359</v>
      </c>
      <c r="D393" s="101" t="s">
        <v>386</v>
      </c>
      <c r="E393" s="94" t="s">
        <v>430</v>
      </c>
      <c r="F393" s="94"/>
      <c r="G393" s="165">
        <f>G394+G395</f>
        <v>1500000</v>
      </c>
      <c r="H393" s="165">
        <f>H394+H395</f>
        <v>1500000</v>
      </c>
      <c r="I393" s="165">
        <f>I394+I395</f>
        <v>1500000</v>
      </c>
    </row>
    <row r="394" spans="1:9" ht="72" x14ac:dyDescent="0.25">
      <c r="A394" s="94" t="s">
        <v>368</v>
      </c>
      <c r="B394" s="162" t="s">
        <v>943</v>
      </c>
      <c r="C394" s="101" t="s">
        <v>359</v>
      </c>
      <c r="D394" s="101" t="s">
        <v>386</v>
      </c>
      <c r="E394" s="94" t="s">
        <v>430</v>
      </c>
      <c r="F394" s="94">
        <v>100</v>
      </c>
      <c r="G394" s="168">
        <v>1500000</v>
      </c>
      <c r="H394" s="168">
        <v>1500000</v>
      </c>
      <c r="I394" s="168">
        <v>1500000</v>
      </c>
    </row>
    <row r="395" spans="1:9" x14ac:dyDescent="0.25">
      <c r="A395" s="94" t="s">
        <v>431</v>
      </c>
      <c r="B395" s="162" t="s">
        <v>943</v>
      </c>
      <c r="C395" s="101" t="s">
        <v>359</v>
      </c>
      <c r="D395" s="101" t="s">
        <v>386</v>
      </c>
      <c r="E395" s="94" t="s">
        <v>430</v>
      </c>
      <c r="F395" s="94">
        <v>800</v>
      </c>
      <c r="G395" s="168"/>
      <c r="H395" s="168"/>
      <c r="I395" s="168"/>
    </row>
    <row r="396" spans="1:9" x14ac:dyDescent="0.25">
      <c r="A396" s="90" t="s">
        <v>647</v>
      </c>
      <c r="B396" s="162" t="s">
        <v>943</v>
      </c>
      <c r="C396" s="136" t="s">
        <v>648</v>
      </c>
      <c r="D396" s="136" t="s">
        <v>547</v>
      </c>
      <c r="E396" s="90"/>
      <c r="F396" s="90"/>
      <c r="G396" s="163">
        <f>G397+G424+G483+G502</f>
        <v>475174848</v>
      </c>
      <c r="H396" s="163">
        <f>H397+H424+H483+H502</f>
        <v>406630663</v>
      </c>
      <c r="I396" s="163">
        <f>I397+I424+I483+I502</f>
        <v>559175097</v>
      </c>
    </row>
    <row r="397" spans="1:9" x14ac:dyDescent="0.25">
      <c r="A397" s="90" t="s">
        <v>649</v>
      </c>
      <c r="B397" s="162" t="s">
        <v>943</v>
      </c>
      <c r="C397" s="136" t="s">
        <v>648</v>
      </c>
      <c r="D397" s="136" t="s">
        <v>359</v>
      </c>
      <c r="E397" s="90"/>
      <c r="F397" s="90"/>
      <c r="G397" s="163">
        <f>G398+G422</f>
        <v>76581007</v>
      </c>
      <c r="H397" s="163">
        <f t="shared" ref="G397:I398" si="85">H398</f>
        <v>67295340</v>
      </c>
      <c r="I397" s="163">
        <f t="shared" si="85"/>
        <v>67295340</v>
      </c>
    </row>
    <row r="398" spans="1:9" ht="36" x14ac:dyDescent="0.25">
      <c r="A398" s="94" t="s">
        <v>473</v>
      </c>
      <c r="B398" s="162" t="s">
        <v>943</v>
      </c>
      <c r="C398" s="101" t="s">
        <v>648</v>
      </c>
      <c r="D398" s="101" t="s">
        <v>359</v>
      </c>
      <c r="E398" s="101" t="s">
        <v>475</v>
      </c>
      <c r="F398" s="94"/>
      <c r="G398" s="165">
        <f t="shared" si="85"/>
        <v>76581007</v>
      </c>
      <c r="H398" s="165">
        <f t="shared" si="85"/>
        <v>67295340</v>
      </c>
      <c r="I398" s="165">
        <f t="shared" si="85"/>
        <v>67295340</v>
      </c>
    </row>
    <row r="399" spans="1:9" ht="48" x14ac:dyDescent="0.25">
      <c r="A399" s="94" t="s">
        <v>944</v>
      </c>
      <c r="B399" s="162" t="s">
        <v>943</v>
      </c>
      <c r="C399" s="101" t="s">
        <v>648</v>
      </c>
      <c r="D399" s="101" t="s">
        <v>359</v>
      </c>
      <c r="E399" s="101" t="s">
        <v>651</v>
      </c>
      <c r="F399" s="94"/>
      <c r="G399" s="165">
        <f>G400+G410</f>
        <v>76581007</v>
      </c>
      <c r="H399" s="165">
        <f>H400+H410</f>
        <v>67295340</v>
      </c>
      <c r="I399" s="165">
        <f>I400+I410</f>
        <v>67295340</v>
      </c>
    </row>
    <row r="400" spans="1:9" ht="24" x14ac:dyDescent="0.25">
      <c r="A400" s="94" t="s">
        <v>652</v>
      </c>
      <c r="B400" s="162" t="s">
        <v>943</v>
      </c>
      <c r="C400" s="101" t="s">
        <v>648</v>
      </c>
      <c r="D400" s="101" t="s">
        <v>359</v>
      </c>
      <c r="E400" s="101" t="s">
        <v>653</v>
      </c>
      <c r="F400" s="94"/>
      <c r="G400" s="165">
        <f>G401+G404+G408</f>
        <v>70537627</v>
      </c>
      <c r="H400" s="165">
        <f>H401+H404+H408</f>
        <v>65724662</v>
      </c>
      <c r="I400" s="165">
        <f>I401+I404+I408</f>
        <v>65724662</v>
      </c>
    </row>
    <row r="401" spans="1:9" x14ac:dyDescent="0.25">
      <c r="A401" s="148" t="s">
        <v>654</v>
      </c>
      <c r="B401" s="162" t="s">
        <v>943</v>
      </c>
      <c r="C401" s="101" t="s">
        <v>648</v>
      </c>
      <c r="D401" s="101" t="s">
        <v>359</v>
      </c>
      <c r="E401" s="101" t="s">
        <v>655</v>
      </c>
      <c r="F401" s="94"/>
      <c r="G401" s="165">
        <f>G402+G403</f>
        <v>35637627</v>
      </c>
      <c r="H401" s="165">
        <f>H402+H403</f>
        <v>33334662</v>
      </c>
      <c r="I401" s="165">
        <f>I402+I403</f>
        <v>33334662</v>
      </c>
    </row>
    <row r="402" spans="1:9" ht="72" x14ac:dyDescent="0.25">
      <c r="A402" s="94" t="s">
        <v>368</v>
      </c>
      <c r="B402" s="162" t="s">
        <v>943</v>
      </c>
      <c r="C402" s="101" t="s">
        <v>648</v>
      </c>
      <c r="D402" s="101" t="s">
        <v>359</v>
      </c>
      <c r="E402" s="101" t="s">
        <v>655</v>
      </c>
      <c r="F402" s="94">
        <v>100</v>
      </c>
      <c r="G402" s="165">
        <v>35330516</v>
      </c>
      <c r="H402" s="165">
        <v>33027551</v>
      </c>
      <c r="I402" s="165">
        <v>33027551</v>
      </c>
    </row>
    <row r="403" spans="1:9" ht="36" x14ac:dyDescent="0.25">
      <c r="A403" s="94" t="s">
        <v>379</v>
      </c>
      <c r="B403" s="162" t="s">
        <v>943</v>
      </c>
      <c r="C403" s="101" t="s">
        <v>648</v>
      </c>
      <c r="D403" s="101" t="s">
        <v>359</v>
      </c>
      <c r="E403" s="101" t="s">
        <v>655</v>
      </c>
      <c r="F403" s="94">
        <v>200</v>
      </c>
      <c r="G403" s="168">
        <v>307111</v>
      </c>
      <c r="H403" s="168">
        <v>307111</v>
      </c>
      <c r="I403" s="168">
        <v>307111</v>
      </c>
    </row>
    <row r="404" spans="1:9" ht="36" x14ac:dyDescent="0.25">
      <c r="A404" s="94" t="s">
        <v>524</v>
      </c>
      <c r="B404" s="162" t="s">
        <v>943</v>
      </c>
      <c r="C404" s="101" t="s">
        <v>648</v>
      </c>
      <c r="D404" s="101" t="s">
        <v>359</v>
      </c>
      <c r="E404" s="94" t="s">
        <v>656</v>
      </c>
      <c r="F404" s="94"/>
      <c r="G404" s="165">
        <f>G405+G406+G407</f>
        <v>30788000</v>
      </c>
      <c r="H404" s="165">
        <f>H405+H406+H407</f>
        <v>28278000</v>
      </c>
      <c r="I404" s="165">
        <f>I405+I406+I407</f>
        <v>28278000</v>
      </c>
    </row>
    <row r="405" spans="1:9" ht="72" x14ac:dyDescent="0.25">
      <c r="A405" s="94" t="s">
        <v>368</v>
      </c>
      <c r="B405" s="162" t="s">
        <v>943</v>
      </c>
      <c r="C405" s="101" t="s">
        <v>648</v>
      </c>
      <c r="D405" s="101" t="s">
        <v>359</v>
      </c>
      <c r="E405" s="94" t="s">
        <v>656</v>
      </c>
      <c r="F405" s="94">
        <v>100</v>
      </c>
      <c r="G405" s="168">
        <v>20021000</v>
      </c>
      <c r="H405" s="168">
        <v>20021000</v>
      </c>
      <c r="I405" s="168">
        <v>20021000</v>
      </c>
    </row>
    <row r="406" spans="1:9" ht="36" x14ac:dyDescent="0.25">
      <c r="A406" s="94" t="s">
        <v>379</v>
      </c>
      <c r="B406" s="162" t="s">
        <v>943</v>
      </c>
      <c r="C406" s="101" t="s">
        <v>648</v>
      </c>
      <c r="D406" s="101" t="s">
        <v>359</v>
      </c>
      <c r="E406" s="94" t="s">
        <v>656</v>
      </c>
      <c r="F406" s="94">
        <v>200</v>
      </c>
      <c r="G406" s="167">
        <v>10310000</v>
      </c>
      <c r="H406" s="167">
        <v>7800000</v>
      </c>
      <c r="I406" s="167">
        <v>7800000</v>
      </c>
    </row>
    <row r="407" spans="1:9" x14ac:dyDescent="0.25">
      <c r="A407" s="94" t="s">
        <v>431</v>
      </c>
      <c r="B407" s="162" t="s">
        <v>943</v>
      </c>
      <c r="C407" s="101" t="s">
        <v>648</v>
      </c>
      <c r="D407" s="101" t="s">
        <v>359</v>
      </c>
      <c r="E407" s="94" t="s">
        <v>656</v>
      </c>
      <c r="F407" s="94">
        <v>800</v>
      </c>
      <c r="G407" s="168">
        <v>457000</v>
      </c>
      <c r="H407" s="168">
        <v>457000</v>
      </c>
      <c r="I407" s="168">
        <v>457000</v>
      </c>
    </row>
    <row r="408" spans="1:9" ht="48" x14ac:dyDescent="0.25">
      <c r="A408" s="94" t="s">
        <v>691</v>
      </c>
      <c r="B408" s="162" t="s">
        <v>943</v>
      </c>
      <c r="C408" s="101" t="s">
        <v>648</v>
      </c>
      <c r="D408" s="101" t="s">
        <v>359</v>
      </c>
      <c r="E408" s="94" t="s">
        <v>658</v>
      </c>
      <c r="F408" s="94"/>
      <c r="G408" s="168">
        <f>G409</f>
        <v>4112000</v>
      </c>
      <c r="H408" s="168">
        <f>H409</f>
        <v>4112000</v>
      </c>
      <c r="I408" s="168">
        <f>I409</f>
        <v>4112000</v>
      </c>
    </row>
    <row r="409" spans="1:9" ht="36" x14ac:dyDescent="0.25">
      <c r="A409" s="94" t="s">
        <v>379</v>
      </c>
      <c r="B409" s="162" t="s">
        <v>943</v>
      </c>
      <c r="C409" s="101" t="s">
        <v>648</v>
      </c>
      <c r="D409" s="101" t="s">
        <v>359</v>
      </c>
      <c r="E409" s="94" t="s">
        <v>658</v>
      </c>
      <c r="F409" s="94">
        <v>200</v>
      </c>
      <c r="G409" s="168">
        <v>4112000</v>
      </c>
      <c r="H409" s="168">
        <v>4112000</v>
      </c>
      <c r="I409" s="168">
        <v>4112000</v>
      </c>
    </row>
    <row r="410" spans="1:9" ht="24" x14ac:dyDescent="0.25">
      <c r="A410" s="94" t="s">
        <v>843</v>
      </c>
      <c r="B410" s="162" t="s">
        <v>943</v>
      </c>
      <c r="C410" s="101" t="s">
        <v>648</v>
      </c>
      <c r="D410" s="101" t="s">
        <v>359</v>
      </c>
      <c r="E410" s="94" t="s">
        <v>660</v>
      </c>
      <c r="F410" s="94"/>
      <c r="G410" s="165">
        <f>G416+G414+G418+G420+G411</f>
        <v>6043380</v>
      </c>
      <c r="H410" s="165">
        <f>H416+H414+H418+H420+H411</f>
        <v>1570678</v>
      </c>
      <c r="I410" s="165">
        <f>I416+I414+I418+I420+I411</f>
        <v>1570678</v>
      </c>
    </row>
    <row r="411" spans="1:9" ht="84" x14ac:dyDescent="0.25">
      <c r="A411" s="134" t="s">
        <v>661</v>
      </c>
      <c r="B411" s="162" t="s">
        <v>943</v>
      </c>
      <c r="C411" s="132" t="s">
        <v>648</v>
      </c>
      <c r="D411" s="132" t="s">
        <v>359</v>
      </c>
      <c r="E411" s="134" t="s">
        <v>662</v>
      </c>
      <c r="F411" s="134"/>
      <c r="G411" s="170">
        <f>G412+G413</f>
        <v>2477710</v>
      </c>
      <c r="H411" s="170">
        <f>H412+H413</f>
        <v>1508938</v>
      </c>
      <c r="I411" s="170">
        <f>I412+I413</f>
        <v>1508938</v>
      </c>
    </row>
    <row r="412" spans="1:9" ht="72" x14ac:dyDescent="0.25">
      <c r="A412" s="134" t="s">
        <v>368</v>
      </c>
      <c r="B412" s="162" t="s">
        <v>943</v>
      </c>
      <c r="C412" s="132" t="s">
        <v>648</v>
      </c>
      <c r="D412" s="132" t="s">
        <v>359</v>
      </c>
      <c r="E412" s="134" t="s">
        <v>662</v>
      </c>
      <c r="F412" s="134">
        <v>100</v>
      </c>
      <c r="G412" s="170">
        <v>1979710</v>
      </c>
      <c r="H412" s="170">
        <v>1210938</v>
      </c>
      <c r="I412" s="170">
        <v>1210938</v>
      </c>
    </row>
    <row r="413" spans="1:9" ht="24" x14ac:dyDescent="0.25">
      <c r="A413" s="134" t="s">
        <v>518</v>
      </c>
      <c r="B413" s="162" t="s">
        <v>943</v>
      </c>
      <c r="C413" s="132" t="s">
        <v>648</v>
      </c>
      <c r="D413" s="132" t="s">
        <v>359</v>
      </c>
      <c r="E413" s="134" t="s">
        <v>662</v>
      </c>
      <c r="F413" s="134">
        <v>300</v>
      </c>
      <c r="G413" s="170">
        <v>498000</v>
      </c>
      <c r="H413" s="170">
        <v>298000</v>
      </c>
      <c r="I413" s="170">
        <v>298000</v>
      </c>
    </row>
    <row r="414" spans="1:9" ht="36" x14ac:dyDescent="0.25">
      <c r="A414" s="123" t="s">
        <v>663</v>
      </c>
      <c r="B414" s="162" t="s">
        <v>943</v>
      </c>
      <c r="C414" s="101" t="s">
        <v>648</v>
      </c>
      <c r="D414" s="101" t="s">
        <v>359</v>
      </c>
      <c r="E414" s="94" t="s">
        <v>945</v>
      </c>
      <c r="F414" s="94"/>
      <c r="G414" s="165">
        <f>G415</f>
        <v>4482</v>
      </c>
      <c r="H414" s="165">
        <f>H415</f>
        <v>4482</v>
      </c>
      <c r="I414" s="165">
        <f>I415</f>
        <v>4482</v>
      </c>
    </row>
    <row r="415" spans="1:9" ht="72" x14ac:dyDescent="0.25">
      <c r="A415" s="94" t="s">
        <v>368</v>
      </c>
      <c r="B415" s="162" t="s">
        <v>943</v>
      </c>
      <c r="C415" s="101" t="s">
        <v>648</v>
      </c>
      <c r="D415" s="101" t="s">
        <v>359</v>
      </c>
      <c r="E415" s="94" t="s">
        <v>945</v>
      </c>
      <c r="F415" s="94">
        <v>100</v>
      </c>
      <c r="G415" s="168">
        <v>4482</v>
      </c>
      <c r="H415" s="168">
        <v>4482</v>
      </c>
      <c r="I415" s="168">
        <v>4482</v>
      </c>
    </row>
    <row r="416" spans="1:9" ht="48" x14ac:dyDescent="0.25">
      <c r="A416" s="123" t="s">
        <v>665</v>
      </c>
      <c r="B416" s="162" t="s">
        <v>943</v>
      </c>
      <c r="C416" s="101" t="s">
        <v>648</v>
      </c>
      <c r="D416" s="101" t="s">
        <v>359</v>
      </c>
      <c r="E416" s="94" t="s">
        <v>946</v>
      </c>
      <c r="F416" s="94"/>
      <c r="G416" s="165">
        <f>G417</f>
        <v>57258</v>
      </c>
      <c r="H416" s="165">
        <f>H417</f>
        <v>57258</v>
      </c>
      <c r="I416" s="165">
        <f>I417</f>
        <v>57258</v>
      </c>
    </row>
    <row r="417" spans="1:9" ht="72" x14ac:dyDescent="0.25">
      <c r="A417" s="94" t="s">
        <v>368</v>
      </c>
      <c r="B417" s="162" t="s">
        <v>943</v>
      </c>
      <c r="C417" s="101" t="s">
        <v>648</v>
      </c>
      <c r="D417" s="101" t="s">
        <v>359</v>
      </c>
      <c r="E417" s="94" t="s">
        <v>946</v>
      </c>
      <c r="F417" s="94">
        <v>100</v>
      </c>
      <c r="G417" s="168">
        <v>57258</v>
      </c>
      <c r="H417" s="168">
        <v>57258</v>
      </c>
      <c r="I417" s="168">
        <v>57258</v>
      </c>
    </row>
    <row r="418" spans="1:9" ht="72" x14ac:dyDescent="0.25">
      <c r="A418" s="94" t="s">
        <v>667</v>
      </c>
      <c r="B418" s="162" t="s">
        <v>943</v>
      </c>
      <c r="C418" s="101" t="s">
        <v>648</v>
      </c>
      <c r="D418" s="101" t="s">
        <v>359</v>
      </c>
      <c r="E418" s="128" t="s">
        <v>668</v>
      </c>
      <c r="F418" s="94"/>
      <c r="G418" s="168">
        <f>G419</f>
        <v>2102358</v>
      </c>
      <c r="H418" s="168">
        <f>H419</f>
        <v>0</v>
      </c>
      <c r="I418" s="168">
        <f>I419</f>
        <v>0</v>
      </c>
    </row>
    <row r="419" spans="1:9" ht="36" x14ac:dyDescent="0.25">
      <c r="A419" s="94" t="s">
        <v>379</v>
      </c>
      <c r="B419" s="162" t="s">
        <v>943</v>
      </c>
      <c r="C419" s="101" t="s">
        <v>648</v>
      </c>
      <c r="D419" s="101" t="s">
        <v>359</v>
      </c>
      <c r="E419" s="128" t="s">
        <v>668</v>
      </c>
      <c r="F419" s="94">
        <v>200</v>
      </c>
      <c r="G419" s="167">
        <v>2102358</v>
      </c>
      <c r="H419" s="167">
        <v>0</v>
      </c>
      <c r="I419" s="167">
        <v>0</v>
      </c>
    </row>
    <row r="420" spans="1:9" ht="84" x14ac:dyDescent="0.25">
      <c r="A420" s="94" t="s">
        <v>669</v>
      </c>
      <c r="B420" s="162" t="s">
        <v>943</v>
      </c>
      <c r="C420" s="101" t="s">
        <v>648</v>
      </c>
      <c r="D420" s="101" t="s">
        <v>359</v>
      </c>
      <c r="E420" s="128" t="s">
        <v>670</v>
      </c>
      <c r="F420" s="94"/>
      <c r="G420" s="168">
        <f>G421</f>
        <v>1401572</v>
      </c>
      <c r="H420" s="168">
        <f>H421</f>
        <v>0</v>
      </c>
      <c r="I420" s="168">
        <f>I421</f>
        <v>0</v>
      </c>
    </row>
    <row r="421" spans="1:9" ht="36.75" customHeight="1" x14ac:dyDescent="0.25">
      <c r="A421" s="94" t="s">
        <v>379</v>
      </c>
      <c r="B421" s="162" t="s">
        <v>943</v>
      </c>
      <c r="C421" s="101" t="s">
        <v>648</v>
      </c>
      <c r="D421" s="101" t="s">
        <v>359</v>
      </c>
      <c r="E421" s="128" t="s">
        <v>670</v>
      </c>
      <c r="F421" s="94">
        <v>200</v>
      </c>
      <c r="G421" s="167">
        <v>1401572</v>
      </c>
      <c r="H421" s="167">
        <v>0</v>
      </c>
      <c r="I421" s="167">
        <v>0</v>
      </c>
    </row>
    <row r="422" spans="1:9" ht="0.75" hidden="1" customHeight="1" x14ac:dyDescent="0.25">
      <c r="A422" s="94" t="s">
        <v>947</v>
      </c>
      <c r="B422" s="162" t="s">
        <v>943</v>
      </c>
      <c r="C422" s="101" t="s">
        <v>648</v>
      </c>
      <c r="D422" s="101" t="s">
        <v>359</v>
      </c>
      <c r="E422" s="128" t="s">
        <v>948</v>
      </c>
      <c r="F422" s="94"/>
      <c r="G422" s="167">
        <f>G423</f>
        <v>0</v>
      </c>
      <c r="H422" s="167">
        <f>H423</f>
        <v>0</v>
      </c>
      <c r="I422" s="167">
        <f>I423</f>
        <v>0</v>
      </c>
    </row>
    <row r="423" spans="1:9" ht="0.75" hidden="1" customHeight="1" x14ac:dyDescent="0.25">
      <c r="A423" s="94" t="s">
        <v>573</v>
      </c>
      <c r="B423" s="162" t="s">
        <v>943</v>
      </c>
      <c r="C423" s="101" t="s">
        <v>648</v>
      </c>
      <c r="D423" s="101" t="s">
        <v>359</v>
      </c>
      <c r="E423" s="128" t="s">
        <v>948</v>
      </c>
      <c r="F423" s="94">
        <v>400</v>
      </c>
      <c r="G423" s="167">
        <v>0</v>
      </c>
      <c r="H423" s="167">
        <v>0</v>
      </c>
      <c r="I423" s="167">
        <v>0</v>
      </c>
    </row>
    <row r="424" spans="1:9" x14ac:dyDescent="0.25">
      <c r="A424" s="90" t="s">
        <v>680</v>
      </c>
      <c r="B424" s="162" t="s">
        <v>943</v>
      </c>
      <c r="C424" s="90" t="s">
        <v>648</v>
      </c>
      <c r="D424" s="90" t="s">
        <v>361</v>
      </c>
      <c r="E424" s="90"/>
      <c r="F424" s="90"/>
      <c r="G424" s="163">
        <f>G425+G478+G473</f>
        <v>374639676</v>
      </c>
      <c r="H424" s="163">
        <f>H425+H478+H473</f>
        <v>318715207</v>
      </c>
      <c r="I424" s="163">
        <f>I425+I478+I473</f>
        <v>470891641</v>
      </c>
    </row>
    <row r="425" spans="1:9" ht="36" x14ac:dyDescent="0.25">
      <c r="A425" s="94" t="s">
        <v>681</v>
      </c>
      <c r="B425" s="162" t="s">
        <v>943</v>
      </c>
      <c r="C425" s="101" t="s">
        <v>648</v>
      </c>
      <c r="D425" s="101" t="s">
        <v>361</v>
      </c>
      <c r="E425" s="101" t="s">
        <v>475</v>
      </c>
      <c r="F425" s="94"/>
      <c r="G425" s="165">
        <f>G426</f>
        <v>374529676</v>
      </c>
      <c r="H425" s="165">
        <f>H426</f>
        <v>318655207</v>
      </c>
      <c r="I425" s="165">
        <f>I426</f>
        <v>470831641</v>
      </c>
    </row>
    <row r="426" spans="1:9" ht="48" x14ac:dyDescent="0.25">
      <c r="A426" s="94" t="s">
        <v>682</v>
      </c>
      <c r="B426" s="162" t="s">
        <v>943</v>
      </c>
      <c r="C426" s="101" t="s">
        <v>648</v>
      </c>
      <c r="D426" s="101" t="s">
        <v>361</v>
      </c>
      <c r="E426" s="94" t="s">
        <v>651</v>
      </c>
      <c r="F426" s="94"/>
      <c r="G426" s="165">
        <f>G427+G439</f>
        <v>374529676</v>
      </c>
      <c r="H426" s="165">
        <f>H427+H439</f>
        <v>318655207</v>
      </c>
      <c r="I426" s="165">
        <f>I427+I439</f>
        <v>470831641</v>
      </c>
    </row>
    <row r="427" spans="1:9" ht="36" x14ac:dyDescent="0.25">
      <c r="A427" s="94" t="s">
        <v>684</v>
      </c>
      <c r="B427" s="162" t="s">
        <v>943</v>
      </c>
      <c r="C427" s="101" t="s">
        <v>648</v>
      </c>
      <c r="D427" s="101" t="s">
        <v>361</v>
      </c>
      <c r="E427" s="94" t="s">
        <v>685</v>
      </c>
      <c r="F427" s="94"/>
      <c r="G427" s="165">
        <f>G428+G431+G433+G437</f>
        <v>316759424</v>
      </c>
      <c r="H427" s="165">
        <f>H428+H431+H433+H437</f>
        <v>290333787</v>
      </c>
      <c r="I427" s="165">
        <f>I428+I431+I433+I437</f>
        <v>273047161</v>
      </c>
    </row>
    <row r="428" spans="1:9" x14ac:dyDescent="0.25">
      <c r="A428" s="148" t="s">
        <v>686</v>
      </c>
      <c r="B428" s="162" t="s">
        <v>943</v>
      </c>
      <c r="C428" s="101" t="s">
        <v>648</v>
      </c>
      <c r="D428" s="101" t="s">
        <v>361</v>
      </c>
      <c r="E428" s="94" t="s">
        <v>687</v>
      </c>
      <c r="F428" s="94"/>
      <c r="G428" s="165">
        <f>G429+G430</f>
        <v>262427775</v>
      </c>
      <c r="H428" s="165">
        <f>H429+H430</f>
        <v>245382934</v>
      </c>
      <c r="I428" s="165">
        <f>I429+I430</f>
        <v>229187327</v>
      </c>
    </row>
    <row r="429" spans="1:9" ht="72" x14ac:dyDescent="0.25">
      <c r="A429" s="94" t="s">
        <v>368</v>
      </c>
      <c r="B429" s="162" t="s">
        <v>943</v>
      </c>
      <c r="C429" s="101" t="s">
        <v>648</v>
      </c>
      <c r="D429" s="101" t="s">
        <v>361</v>
      </c>
      <c r="E429" s="94" t="s">
        <v>687</v>
      </c>
      <c r="F429" s="94">
        <v>100</v>
      </c>
      <c r="G429" s="165">
        <v>254891288</v>
      </c>
      <c r="H429" s="165">
        <v>237856275</v>
      </c>
      <c r="I429" s="165">
        <v>221660668</v>
      </c>
    </row>
    <row r="430" spans="1:9" ht="36" x14ac:dyDescent="0.25">
      <c r="A430" s="94" t="s">
        <v>379</v>
      </c>
      <c r="B430" s="162" t="s">
        <v>943</v>
      </c>
      <c r="C430" s="101" t="s">
        <v>648</v>
      </c>
      <c r="D430" s="101" t="s">
        <v>361</v>
      </c>
      <c r="E430" s="94" t="s">
        <v>687</v>
      </c>
      <c r="F430" s="94">
        <v>200</v>
      </c>
      <c r="G430" s="168">
        <v>7536487</v>
      </c>
      <c r="H430" s="168">
        <v>7526659</v>
      </c>
      <c r="I430" s="168">
        <v>7526659</v>
      </c>
    </row>
    <row r="431" spans="1:9" ht="60" x14ac:dyDescent="0.25">
      <c r="A431" s="94" t="s">
        <v>688</v>
      </c>
      <c r="B431" s="162" t="s">
        <v>943</v>
      </c>
      <c r="C431" s="101" t="s">
        <v>648</v>
      </c>
      <c r="D431" s="101" t="s">
        <v>361</v>
      </c>
      <c r="E431" s="94" t="s">
        <v>689</v>
      </c>
      <c r="F431" s="94"/>
      <c r="G431" s="168">
        <f>G432</f>
        <v>13671000</v>
      </c>
      <c r="H431" s="168">
        <f>H432</f>
        <v>13671000</v>
      </c>
      <c r="I431" s="168">
        <f>I432</f>
        <v>13671000</v>
      </c>
    </row>
    <row r="432" spans="1:9" ht="72" x14ac:dyDescent="0.25">
      <c r="A432" s="94" t="s">
        <v>368</v>
      </c>
      <c r="B432" s="162" t="s">
        <v>943</v>
      </c>
      <c r="C432" s="101" t="s">
        <v>648</v>
      </c>
      <c r="D432" s="101" t="s">
        <v>361</v>
      </c>
      <c r="E432" s="94" t="s">
        <v>689</v>
      </c>
      <c r="F432" s="94">
        <v>100</v>
      </c>
      <c r="G432" s="168">
        <v>13671000</v>
      </c>
      <c r="H432" s="168">
        <v>13671000</v>
      </c>
      <c r="I432" s="168">
        <v>13671000</v>
      </c>
    </row>
    <row r="433" spans="1:9" ht="34.5" customHeight="1" x14ac:dyDescent="0.25">
      <c r="A433" s="94" t="s">
        <v>524</v>
      </c>
      <c r="B433" s="162" t="s">
        <v>943</v>
      </c>
      <c r="C433" s="101" t="s">
        <v>648</v>
      </c>
      <c r="D433" s="101" t="s">
        <v>361</v>
      </c>
      <c r="E433" s="94" t="s">
        <v>690</v>
      </c>
      <c r="F433" s="94"/>
      <c r="G433" s="165">
        <f>G435+G436+G434</f>
        <v>40247649</v>
      </c>
      <c r="H433" s="165">
        <f>H435+H436+H434</f>
        <v>30866853</v>
      </c>
      <c r="I433" s="165">
        <f>I435+I436+I434</f>
        <v>29775834</v>
      </c>
    </row>
    <row r="434" spans="1:9" ht="72" hidden="1" x14ac:dyDescent="0.25">
      <c r="A434" s="94" t="s">
        <v>368</v>
      </c>
      <c r="B434" s="162" t="s">
        <v>943</v>
      </c>
      <c r="C434" s="101" t="s">
        <v>648</v>
      </c>
      <c r="D434" s="101" t="s">
        <v>361</v>
      </c>
      <c r="E434" s="94" t="s">
        <v>690</v>
      </c>
      <c r="F434" s="94">
        <v>100</v>
      </c>
      <c r="G434" s="165">
        <v>0</v>
      </c>
      <c r="H434" s="165">
        <v>0</v>
      </c>
      <c r="I434" s="165">
        <v>0</v>
      </c>
    </row>
    <row r="435" spans="1:9" ht="36" x14ac:dyDescent="0.25">
      <c r="A435" s="94" t="s">
        <v>379</v>
      </c>
      <c r="B435" s="162" t="s">
        <v>943</v>
      </c>
      <c r="C435" s="101" t="s">
        <v>648</v>
      </c>
      <c r="D435" s="101" t="s">
        <v>361</v>
      </c>
      <c r="E435" s="94" t="s">
        <v>690</v>
      </c>
      <c r="F435" s="94">
        <v>200</v>
      </c>
      <c r="G435" s="165">
        <v>34687649</v>
      </c>
      <c r="H435" s="165">
        <v>25306853</v>
      </c>
      <c r="I435" s="165">
        <v>24215834</v>
      </c>
    </row>
    <row r="436" spans="1:9" x14ac:dyDescent="0.25">
      <c r="A436" s="94" t="s">
        <v>431</v>
      </c>
      <c r="B436" s="162" t="s">
        <v>943</v>
      </c>
      <c r="C436" s="101" t="s">
        <v>648</v>
      </c>
      <c r="D436" s="101" t="s">
        <v>361</v>
      </c>
      <c r="E436" s="94" t="s">
        <v>690</v>
      </c>
      <c r="F436" s="94">
        <v>800</v>
      </c>
      <c r="G436" s="168">
        <v>5560000</v>
      </c>
      <c r="H436" s="168">
        <v>5560000</v>
      </c>
      <c r="I436" s="168">
        <v>5560000</v>
      </c>
    </row>
    <row r="437" spans="1:9" ht="48" x14ac:dyDescent="0.25">
      <c r="A437" s="94" t="s">
        <v>691</v>
      </c>
      <c r="B437" s="162" t="s">
        <v>943</v>
      </c>
      <c r="C437" s="101" t="s">
        <v>648</v>
      </c>
      <c r="D437" s="101" t="s">
        <v>361</v>
      </c>
      <c r="E437" s="94" t="s">
        <v>692</v>
      </c>
      <c r="F437" s="94"/>
      <c r="G437" s="168">
        <f>G438</f>
        <v>413000</v>
      </c>
      <c r="H437" s="168">
        <f>H438</f>
        <v>413000</v>
      </c>
      <c r="I437" s="168">
        <f>I438</f>
        <v>413000</v>
      </c>
    </row>
    <row r="438" spans="1:9" ht="36" x14ac:dyDescent="0.25">
      <c r="A438" s="94" t="s">
        <v>379</v>
      </c>
      <c r="B438" s="162" t="s">
        <v>943</v>
      </c>
      <c r="C438" s="101" t="s">
        <v>648</v>
      </c>
      <c r="D438" s="101" t="s">
        <v>361</v>
      </c>
      <c r="E438" s="94" t="s">
        <v>692</v>
      </c>
      <c r="F438" s="94">
        <v>200</v>
      </c>
      <c r="G438" s="168">
        <v>413000</v>
      </c>
      <c r="H438" s="168">
        <v>413000</v>
      </c>
      <c r="I438" s="168">
        <v>413000</v>
      </c>
    </row>
    <row r="439" spans="1:9" ht="24" x14ac:dyDescent="0.25">
      <c r="A439" s="94" t="s">
        <v>693</v>
      </c>
      <c r="B439" s="162" t="s">
        <v>943</v>
      </c>
      <c r="C439" s="101" t="s">
        <v>648</v>
      </c>
      <c r="D439" s="101" t="s">
        <v>361</v>
      </c>
      <c r="E439" s="94" t="s">
        <v>694</v>
      </c>
      <c r="F439" s="94"/>
      <c r="G439" s="165">
        <f>G445+G447+G449+G451+G453+G455+G457+G461+G443+G440+G467+G470+G464+G459</f>
        <v>57770252</v>
      </c>
      <c r="H439" s="165">
        <f t="shared" ref="H439:I439" si="86">H445+H447+H449+H451+H453+H455+H457+H461+H443+H440+H467+H470+H464+H459</f>
        <v>28321420</v>
      </c>
      <c r="I439" s="165">
        <f t="shared" si="86"/>
        <v>197784480</v>
      </c>
    </row>
    <row r="440" spans="1:9" ht="84" x14ac:dyDescent="0.25">
      <c r="A440" s="134" t="s">
        <v>661</v>
      </c>
      <c r="B440" s="162" t="s">
        <v>943</v>
      </c>
      <c r="C440" s="132" t="s">
        <v>648</v>
      </c>
      <c r="D440" s="132" t="s">
        <v>361</v>
      </c>
      <c r="E440" s="134" t="s">
        <v>695</v>
      </c>
      <c r="F440" s="134"/>
      <c r="G440" s="165">
        <f>G441+G442</f>
        <v>15525437</v>
      </c>
      <c r="H440" s="165">
        <f>H441+H442</f>
        <v>9157466</v>
      </c>
      <c r="I440" s="165">
        <f>I441+I442</f>
        <v>9157466</v>
      </c>
    </row>
    <row r="441" spans="1:9" ht="72" x14ac:dyDescent="0.25">
      <c r="A441" s="134" t="s">
        <v>368</v>
      </c>
      <c r="B441" s="162" t="s">
        <v>943</v>
      </c>
      <c r="C441" s="132" t="s">
        <v>648</v>
      </c>
      <c r="D441" s="132" t="s">
        <v>361</v>
      </c>
      <c r="E441" s="134" t="s">
        <v>695</v>
      </c>
      <c r="F441" s="134">
        <v>100</v>
      </c>
      <c r="G441" s="165">
        <v>10598537</v>
      </c>
      <c r="H441" s="165">
        <v>6201466</v>
      </c>
      <c r="I441" s="165">
        <v>6201466</v>
      </c>
    </row>
    <row r="442" spans="1:9" ht="24" x14ac:dyDescent="0.25">
      <c r="A442" s="134" t="s">
        <v>518</v>
      </c>
      <c r="B442" s="162" t="s">
        <v>943</v>
      </c>
      <c r="C442" s="132" t="s">
        <v>648</v>
      </c>
      <c r="D442" s="132" t="s">
        <v>361</v>
      </c>
      <c r="E442" s="134" t="s">
        <v>695</v>
      </c>
      <c r="F442" s="134">
        <v>300</v>
      </c>
      <c r="G442" s="165">
        <v>4926900</v>
      </c>
      <c r="H442" s="165">
        <v>2956000</v>
      </c>
      <c r="I442" s="165">
        <v>2956000</v>
      </c>
    </row>
    <row r="443" spans="1:9" ht="36" x14ac:dyDescent="0.25">
      <c r="A443" s="94" t="s">
        <v>696</v>
      </c>
      <c r="B443" s="162" t="s">
        <v>943</v>
      </c>
      <c r="C443" s="101" t="s">
        <v>648</v>
      </c>
      <c r="D443" s="101" t="s">
        <v>361</v>
      </c>
      <c r="E443" s="101" t="s">
        <v>697</v>
      </c>
      <c r="F443" s="94"/>
      <c r="G443" s="165">
        <f>G444</f>
        <v>3590000</v>
      </c>
      <c r="H443" s="165">
        <f>H444</f>
        <v>3590000</v>
      </c>
      <c r="I443" s="165">
        <f>I444</f>
        <v>3590000</v>
      </c>
    </row>
    <row r="444" spans="1:9" ht="36" x14ac:dyDescent="0.25">
      <c r="A444" s="94" t="s">
        <v>379</v>
      </c>
      <c r="B444" s="162" t="s">
        <v>943</v>
      </c>
      <c r="C444" s="101" t="s">
        <v>648</v>
      </c>
      <c r="D444" s="101" t="s">
        <v>361</v>
      </c>
      <c r="E444" s="101" t="s">
        <v>697</v>
      </c>
      <c r="F444" s="94">
        <v>200</v>
      </c>
      <c r="G444" s="165">
        <v>3590000</v>
      </c>
      <c r="H444" s="165">
        <v>3590000</v>
      </c>
      <c r="I444" s="165">
        <v>3590000</v>
      </c>
    </row>
    <row r="445" spans="1:9" ht="36" x14ac:dyDescent="0.25">
      <c r="A445" s="123" t="s">
        <v>663</v>
      </c>
      <c r="B445" s="162" t="s">
        <v>943</v>
      </c>
      <c r="C445" s="101" t="s">
        <v>648</v>
      </c>
      <c r="D445" s="101" t="s">
        <v>361</v>
      </c>
      <c r="E445" s="94" t="s">
        <v>698</v>
      </c>
      <c r="F445" s="94"/>
      <c r="G445" s="168">
        <f>G446</f>
        <v>41855</v>
      </c>
      <c r="H445" s="168">
        <f>H446</f>
        <v>41855</v>
      </c>
      <c r="I445" s="168">
        <f>I446</f>
        <v>41855</v>
      </c>
    </row>
    <row r="446" spans="1:9" ht="72" x14ac:dyDescent="0.25">
      <c r="A446" s="94" t="s">
        <v>368</v>
      </c>
      <c r="B446" s="162" t="s">
        <v>943</v>
      </c>
      <c r="C446" s="101" t="s">
        <v>648</v>
      </c>
      <c r="D446" s="101" t="s">
        <v>361</v>
      </c>
      <c r="E446" s="94" t="s">
        <v>698</v>
      </c>
      <c r="F446" s="94">
        <v>100</v>
      </c>
      <c r="G446" s="168">
        <v>41855</v>
      </c>
      <c r="H446" s="168">
        <v>41855</v>
      </c>
      <c r="I446" s="168">
        <v>41855</v>
      </c>
    </row>
    <row r="447" spans="1:9" ht="48" x14ac:dyDescent="0.25">
      <c r="A447" s="123" t="s">
        <v>665</v>
      </c>
      <c r="B447" s="162" t="s">
        <v>943</v>
      </c>
      <c r="C447" s="101" t="s">
        <v>648</v>
      </c>
      <c r="D447" s="101" t="s">
        <v>361</v>
      </c>
      <c r="E447" s="94" t="s">
        <v>699</v>
      </c>
      <c r="F447" s="94"/>
      <c r="G447" s="168">
        <f>G448</f>
        <v>767514</v>
      </c>
      <c r="H447" s="168">
        <f>H448</f>
        <v>767514</v>
      </c>
      <c r="I447" s="168">
        <f>I448</f>
        <v>767514</v>
      </c>
    </row>
    <row r="448" spans="1:9" ht="72" x14ac:dyDescent="0.25">
      <c r="A448" s="94" t="s">
        <v>368</v>
      </c>
      <c r="B448" s="162" t="s">
        <v>943</v>
      </c>
      <c r="C448" s="101" t="s">
        <v>648</v>
      </c>
      <c r="D448" s="101" t="s">
        <v>361</v>
      </c>
      <c r="E448" s="94" t="s">
        <v>699</v>
      </c>
      <c r="F448" s="94">
        <v>100</v>
      </c>
      <c r="G448" s="168">
        <v>767514</v>
      </c>
      <c r="H448" s="168">
        <v>767514</v>
      </c>
      <c r="I448" s="168">
        <v>767514</v>
      </c>
    </row>
    <row r="449" spans="1:9" ht="60" x14ac:dyDescent="0.25">
      <c r="A449" s="94" t="s">
        <v>700</v>
      </c>
      <c r="B449" s="162" t="s">
        <v>943</v>
      </c>
      <c r="C449" s="101" t="s">
        <v>648</v>
      </c>
      <c r="D449" s="101" t="s">
        <v>361</v>
      </c>
      <c r="E449" s="94" t="s">
        <v>701</v>
      </c>
      <c r="F449" s="94"/>
      <c r="G449" s="168">
        <f>G450</f>
        <v>739264</v>
      </c>
      <c r="H449" s="168">
        <f>H450</f>
        <v>739264</v>
      </c>
      <c r="I449" s="168">
        <f>I450</f>
        <v>739264</v>
      </c>
    </row>
    <row r="450" spans="1:9" ht="36" x14ac:dyDescent="0.25">
      <c r="A450" s="94" t="s">
        <v>379</v>
      </c>
      <c r="B450" s="162" t="s">
        <v>943</v>
      </c>
      <c r="C450" s="101" t="s">
        <v>648</v>
      </c>
      <c r="D450" s="101" t="s">
        <v>361</v>
      </c>
      <c r="E450" s="94" t="s">
        <v>701</v>
      </c>
      <c r="F450" s="94">
        <v>200</v>
      </c>
      <c r="G450" s="168">
        <v>739264</v>
      </c>
      <c r="H450" s="168">
        <v>739264</v>
      </c>
      <c r="I450" s="168">
        <v>739264</v>
      </c>
    </row>
    <row r="451" spans="1:9" ht="60" x14ac:dyDescent="0.25">
      <c r="A451" s="94" t="s">
        <v>702</v>
      </c>
      <c r="B451" s="162" t="s">
        <v>943</v>
      </c>
      <c r="C451" s="101" t="s">
        <v>648</v>
      </c>
      <c r="D451" s="101" t="s">
        <v>361</v>
      </c>
      <c r="E451" s="94" t="s">
        <v>703</v>
      </c>
      <c r="F451" s="94"/>
      <c r="G451" s="168">
        <f>G452</f>
        <v>1814288</v>
      </c>
      <c r="H451" s="168">
        <f>H452</f>
        <v>1814288</v>
      </c>
      <c r="I451" s="168">
        <f>I452</f>
        <v>1814288</v>
      </c>
    </row>
    <row r="452" spans="1:9" ht="36" x14ac:dyDescent="0.25">
      <c r="A452" s="94" t="s">
        <v>379</v>
      </c>
      <c r="B452" s="162" t="s">
        <v>943</v>
      </c>
      <c r="C452" s="101" t="s">
        <v>648</v>
      </c>
      <c r="D452" s="101" t="s">
        <v>361</v>
      </c>
      <c r="E452" s="94" t="s">
        <v>703</v>
      </c>
      <c r="F452" s="94">
        <v>200</v>
      </c>
      <c r="G452" s="168">
        <v>1814288</v>
      </c>
      <c r="H452" s="168">
        <v>1814288</v>
      </c>
      <c r="I452" s="168">
        <v>1814288</v>
      </c>
    </row>
    <row r="453" spans="1:9" ht="84" x14ac:dyDescent="0.25">
      <c r="A453" s="123" t="s">
        <v>704</v>
      </c>
      <c r="B453" s="162" t="s">
        <v>943</v>
      </c>
      <c r="C453" s="101" t="s">
        <v>648</v>
      </c>
      <c r="D453" s="101" t="s">
        <v>361</v>
      </c>
      <c r="E453" s="94" t="s">
        <v>705</v>
      </c>
      <c r="F453" s="94"/>
      <c r="G453" s="168">
        <f>G454</f>
        <v>416860</v>
      </c>
      <c r="H453" s="168">
        <f>H454</f>
        <v>416860</v>
      </c>
      <c r="I453" s="168">
        <f>I454</f>
        <v>416860</v>
      </c>
    </row>
    <row r="454" spans="1:9" ht="36" x14ac:dyDescent="0.25">
      <c r="A454" s="94" t="s">
        <v>379</v>
      </c>
      <c r="B454" s="162" t="s">
        <v>943</v>
      </c>
      <c r="C454" s="101" t="s">
        <v>648</v>
      </c>
      <c r="D454" s="101" t="s">
        <v>361</v>
      </c>
      <c r="E454" s="94" t="s">
        <v>705</v>
      </c>
      <c r="F454" s="94">
        <v>200</v>
      </c>
      <c r="G454" s="168">
        <v>416860</v>
      </c>
      <c r="H454" s="168">
        <v>416860</v>
      </c>
      <c r="I454" s="168">
        <v>416860</v>
      </c>
    </row>
    <row r="455" spans="1:9" ht="72" x14ac:dyDescent="0.25">
      <c r="A455" s="123" t="s">
        <v>706</v>
      </c>
      <c r="B455" s="162" t="s">
        <v>943</v>
      </c>
      <c r="C455" s="101" t="s">
        <v>648</v>
      </c>
      <c r="D455" s="101" t="s">
        <v>361</v>
      </c>
      <c r="E455" s="94" t="s">
        <v>707</v>
      </c>
      <c r="F455" s="94"/>
      <c r="G455" s="168">
        <f>G456</f>
        <v>3806740</v>
      </c>
      <c r="H455" s="168">
        <f>H456</f>
        <v>4086740</v>
      </c>
      <c r="I455" s="168">
        <f>I456</f>
        <v>4086740</v>
      </c>
    </row>
    <row r="456" spans="1:9" ht="36" x14ac:dyDescent="0.25">
      <c r="A456" s="94" t="s">
        <v>379</v>
      </c>
      <c r="B456" s="162" t="s">
        <v>943</v>
      </c>
      <c r="C456" s="101" t="s">
        <v>648</v>
      </c>
      <c r="D456" s="101" t="s">
        <v>361</v>
      </c>
      <c r="E456" s="94" t="s">
        <v>707</v>
      </c>
      <c r="F456" s="94">
        <v>200</v>
      </c>
      <c r="G456" s="168">
        <v>3806740</v>
      </c>
      <c r="H456" s="168">
        <v>4086740</v>
      </c>
      <c r="I456" s="168">
        <v>4086740</v>
      </c>
    </row>
    <row r="457" spans="1:9" ht="72" x14ac:dyDescent="0.25">
      <c r="A457" s="94" t="s">
        <v>708</v>
      </c>
      <c r="B457" s="162" t="s">
        <v>943</v>
      </c>
      <c r="C457" s="101" t="s">
        <v>648</v>
      </c>
      <c r="D457" s="101" t="s">
        <v>361</v>
      </c>
      <c r="E457" s="94" t="s">
        <v>709</v>
      </c>
      <c r="F457" s="94"/>
      <c r="G457" s="168">
        <f>G458</f>
        <v>5628195</v>
      </c>
      <c r="H457" s="168">
        <f>H458</f>
        <v>5343181</v>
      </c>
      <c r="I457" s="168">
        <f>I458</f>
        <v>5195038</v>
      </c>
    </row>
    <row r="458" spans="1:9" ht="36" x14ac:dyDescent="0.25">
      <c r="A458" s="94" t="s">
        <v>379</v>
      </c>
      <c r="B458" s="162" t="s">
        <v>943</v>
      </c>
      <c r="C458" s="101" t="s">
        <v>648</v>
      </c>
      <c r="D458" s="101" t="s">
        <v>361</v>
      </c>
      <c r="E458" s="94" t="s">
        <v>709</v>
      </c>
      <c r="F458" s="94">
        <v>200</v>
      </c>
      <c r="G458" s="168">
        <v>5628195</v>
      </c>
      <c r="H458" s="168">
        <v>5343181</v>
      </c>
      <c r="I458" s="168">
        <v>5195038</v>
      </c>
    </row>
    <row r="459" spans="1:9" ht="24" x14ac:dyDescent="0.25">
      <c r="A459" s="94" t="s">
        <v>1073</v>
      </c>
      <c r="B459" s="162" t="s">
        <v>943</v>
      </c>
      <c r="C459" s="101" t="s">
        <v>648</v>
      </c>
      <c r="D459" s="101" t="s">
        <v>361</v>
      </c>
      <c r="E459" s="94" t="s">
        <v>1061</v>
      </c>
      <c r="F459" s="96"/>
      <c r="G459" s="103">
        <f>G460</f>
        <v>0</v>
      </c>
      <c r="H459" s="103">
        <f t="shared" ref="H459:I459" si="87">H460</f>
        <v>0</v>
      </c>
      <c r="I459" s="103">
        <f t="shared" si="87"/>
        <v>169119643</v>
      </c>
    </row>
    <row r="460" spans="1:9" ht="36" x14ac:dyDescent="0.25">
      <c r="A460" s="94" t="s">
        <v>379</v>
      </c>
      <c r="B460" s="162" t="s">
        <v>943</v>
      </c>
      <c r="C460" s="101" t="s">
        <v>648</v>
      </c>
      <c r="D460" s="101" t="s">
        <v>361</v>
      </c>
      <c r="E460" s="94" t="s">
        <v>1061</v>
      </c>
      <c r="F460" s="96">
        <v>200</v>
      </c>
      <c r="G460" s="103"/>
      <c r="H460" s="100"/>
      <c r="I460" s="100">
        <v>169119643</v>
      </c>
    </row>
    <row r="461" spans="1:9" ht="24" x14ac:dyDescent="0.25">
      <c r="A461" s="94" t="s">
        <v>710</v>
      </c>
      <c r="B461" s="162" t="s">
        <v>943</v>
      </c>
      <c r="C461" s="101" t="s">
        <v>648</v>
      </c>
      <c r="D461" s="101" t="s">
        <v>361</v>
      </c>
      <c r="E461" s="128" t="s">
        <v>711</v>
      </c>
      <c r="F461" s="94"/>
      <c r="G461" s="168">
        <f t="shared" ref="G461:I462" si="88">G462</f>
        <v>17474521</v>
      </c>
      <c r="H461" s="168">
        <f t="shared" si="88"/>
        <v>0</v>
      </c>
      <c r="I461" s="168">
        <f t="shared" si="88"/>
        <v>0</v>
      </c>
    </row>
    <row r="462" spans="1:9" ht="156" x14ac:dyDescent="0.25">
      <c r="A462" s="94" t="s">
        <v>949</v>
      </c>
      <c r="B462" s="162" t="s">
        <v>943</v>
      </c>
      <c r="C462" s="101" t="s">
        <v>648</v>
      </c>
      <c r="D462" s="101" t="s">
        <v>361</v>
      </c>
      <c r="E462" s="128" t="s">
        <v>713</v>
      </c>
      <c r="F462" s="94"/>
      <c r="G462" s="168">
        <f t="shared" si="88"/>
        <v>17474521</v>
      </c>
      <c r="H462" s="168">
        <f t="shared" si="88"/>
        <v>0</v>
      </c>
      <c r="I462" s="168">
        <f t="shared" si="88"/>
        <v>0</v>
      </c>
    </row>
    <row r="463" spans="1:9" ht="36" x14ac:dyDescent="0.25">
      <c r="A463" s="94" t="s">
        <v>379</v>
      </c>
      <c r="B463" s="162" t="s">
        <v>943</v>
      </c>
      <c r="C463" s="101" t="s">
        <v>648</v>
      </c>
      <c r="D463" s="101" t="s">
        <v>361</v>
      </c>
      <c r="E463" s="128" t="s">
        <v>713</v>
      </c>
      <c r="F463" s="94">
        <v>200</v>
      </c>
      <c r="G463" s="168">
        <v>17474521</v>
      </c>
      <c r="H463" s="168">
        <v>0</v>
      </c>
      <c r="I463" s="168">
        <v>0</v>
      </c>
    </row>
    <row r="464" spans="1:9" ht="24" x14ac:dyDescent="0.25">
      <c r="A464" s="94" t="s">
        <v>714</v>
      </c>
      <c r="B464" s="162" t="s">
        <v>943</v>
      </c>
      <c r="C464" s="101" t="s">
        <v>648</v>
      </c>
      <c r="D464" s="101" t="s">
        <v>361</v>
      </c>
      <c r="E464" s="128" t="s">
        <v>715</v>
      </c>
      <c r="F464" s="94"/>
      <c r="G464" s="168">
        <f t="shared" ref="G464:I465" si="89">G465</f>
        <v>1334126</v>
      </c>
      <c r="H464" s="168">
        <f t="shared" si="89"/>
        <v>0</v>
      </c>
      <c r="I464" s="168">
        <f t="shared" si="89"/>
        <v>0</v>
      </c>
    </row>
    <row r="465" spans="1:9" ht="72" x14ac:dyDescent="0.25">
      <c r="A465" s="94" t="s">
        <v>950</v>
      </c>
      <c r="B465" s="162" t="s">
        <v>943</v>
      </c>
      <c r="C465" s="101" t="s">
        <v>648</v>
      </c>
      <c r="D465" s="101" t="s">
        <v>361</v>
      </c>
      <c r="E465" s="128" t="s">
        <v>717</v>
      </c>
      <c r="F465" s="94"/>
      <c r="G465" s="168">
        <f t="shared" si="89"/>
        <v>1334126</v>
      </c>
      <c r="H465" s="168">
        <f t="shared" si="89"/>
        <v>0</v>
      </c>
      <c r="I465" s="168">
        <f t="shared" si="89"/>
        <v>0</v>
      </c>
    </row>
    <row r="466" spans="1:9" ht="36" x14ac:dyDescent="0.25">
      <c r="A466" s="94" t="s">
        <v>379</v>
      </c>
      <c r="B466" s="162" t="s">
        <v>943</v>
      </c>
      <c r="C466" s="101" t="s">
        <v>648</v>
      </c>
      <c r="D466" s="101" t="s">
        <v>361</v>
      </c>
      <c r="E466" s="128" t="s">
        <v>717</v>
      </c>
      <c r="F466" s="94">
        <v>200</v>
      </c>
      <c r="G466" s="168">
        <v>1334126</v>
      </c>
      <c r="H466" s="168">
        <v>0</v>
      </c>
      <c r="I466" s="168">
        <v>0</v>
      </c>
    </row>
    <row r="467" spans="1:9" ht="24" x14ac:dyDescent="0.25">
      <c r="A467" s="94" t="s">
        <v>718</v>
      </c>
      <c r="B467" s="162" t="s">
        <v>943</v>
      </c>
      <c r="C467" s="101" t="s">
        <v>648</v>
      </c>
      <c r="D467" s="101" t="s">
        <v>361</v>
      </c>
      <c r="E467" s="128" t="s">
        <v>719</v>
      </c>
      <c r="F467" s="94"/>
      <c r="G467" s="168">
        <f t="shared" ref="G467:I468" si="90">G468</f>
        <v>4267200</v>
      </c>
      <c r="H467" s="168">
        <f t="shared" si="90"/>
        <v>0</v>
      </c>
      <c r="I467" s="168">
        <f t="shared" si="90"/>
        <v>0</v>
      </c>
    </row>
    <row r="468" spans="1:9" ht="108" x14ac:dyDescent="0.25">
      <c r="A468" s="94" t="s">
        <v>720</v>
      </c>
      <c r="B468" s="162" t="s">
        <v>943</v>
      </c>
      <c r="C468" s="101" t="s">
        <v>648</v>
      </c>
      <c r="D468" s="101" t="s">
        <v>361</v>
      </c>
      <c r="E468" s="128" t="s">
        <v>721</v>
      </c>
      <c r="F468" s="94"/>
      <c r="G468" s="168">
        <f t="shared" si="90"/>
        <v>4267200</v>
      </c>
      <c r="H468" s="168">
        <f t="shared" si="90"/>
        <v>0</v>
      </c>
      <c r="I468" s="168">
        <f t="shared" si="90"/>
        <v>0</v>
      </c>
    </row>
    <row r="469" spans="1:9" ht="36" x14ac:dyDescent="0.25">
      <c r="A469" s="94" t="s">
        <v>379</v>
      </c>
      <c r="B469" s="162" t="s">
        <v>943</v>
      </c>
      <c r="C469" s="101" t="s">
        <v>648</v>
      </c>
      <c r="D469" s="101" t="s">
        <v>361</v>
      </c>
      <c r="E469" s="128" t="s">
        <v>721</v>
      </c>
      <c r="F469" s="94">
        <v>200</v>
      </c>
      <c r="G469" s="167">
        <v>4267200</v>
      </c>
      <c r="H469" s="168">
        <v>0</v>
      </c>
      <c r="I469" s="168">
        <v>0</v>
      </c>
    </row>
    <row r="470" spans="1:9" ht="36" x14ac:dyDescent="0.25">
      <c r="A470" s="155" t="s">
        <v>722</v>
      </c>
      <c r="B470" s="162" t="s">
        <v>943</v>
      </c>
      <c r="C470" s="101" t="s">
        <v>648</v>
      </c>
      <c r="D470" s="101" t="s">
        <v>361</v>
      </c>
      <c r="E470" s="128" t="s">
        <v>723</v>
      </c>
      <c r="F470" s="94"/>
      <c r="G470" s="167">
        <f>G471</f>
        <v>2364252</v>
      </c>
      <c r="H470" s="167">
        <f t="shared" ref="G470:I471" si="91">H471</f>
        <v>2364252</v>
      </c>
      <c r="I470" s="167">
        <f t="shared" si="91"/>
        <v>2855812</v>
      </c>
    </row>
    <row r="471" spans="1:9" ht="60" x14ac:dyDescent="0.25">
      <c r="A471" s="94" t="s">
        <v>724</v>
      </c>
      <c r="B471" s="162" t="s">
        <v>943</v>
      </c>
      <c r="C471" s="101" t="s">
        <v>648</v>
      </c>
      <c r="D471" s="101" t="s">
        <v>361</v>
      </c>
      <c r="E471" s="128" t="s">
        <v>725</v>
      </c>
      <c r="F471" s="94"/>
      <c r="G471" s="167">
        <f t="shared" si="91"/>
        <v>2364252</v>
      </c>
      <c r="H471" s="167">
        <f t="shared" si="91"/>
        <v>2364252</v>
      </c>
      <c r="I471" s="167">
        <f t="shared" si="91"/>
        <v>2855812</v>
      </c>
    </row>
    <row r="472" spans="1:9" ht="72" x14ac:dyDescent="0.25">
      <c r="A472" s="94" t="s">
        <v>368</v>
      </c>
      <c r="B472" s="162" t="s">
        <v>943</v>
      </c>
      <c r="C472" s="101" t="s">
        <v>648</v>
      </c>
      <c r="D472" s="101" t="s">
        <v>361</v>
      </c>
      <c r="E472" s="128" t="s">
        <v>725</v>
      </c>
      <c r="F472" s="94">
        <v>100</v>
      </c>
      <c r="G472" s="167">
        <v>2364252</v>
      </c>
      <c r="H472" s="168">
        <v>2364252</v>
      </c>
      <c r="I472" s="168">
        <v>2855812</v>
      </c>
    </row>
    <row r="473" spans="1:9" ht="60" x14ac:dyDescent="0.25">
      <c r="A473" s="94" t="s">
        <v>504</v>
      </c>
      <c r="B473" s="162" t="s">
        <v>943</v>
      </c>
      <c r="C473" s="101" t="s">
        <v>648</v>
      </c>
      <c r="D473" s="101" t="s">
        <v>361</v>
      </c>
      <c r="E473" s="94" t="s">
        <v>505</v>
      </c>
      <c r="F473" s="94"/>
      <c r="G473" s="165">
        <f>G474</f>
        <v>50000</v>
      </c>
      <c r="H473" s="165">
        <f t="shared" ref="H473:I476" si="92">H474</f>
        <v>0</v>
      </c>
      <c r="I473" s="165">
        <f t="shared" si="92"/>
        <v>0</v>
      </c>
    </row>
    <row r="474" spans="1:9" ht="36" x14ac:dyDescent="0.25">
      <c r="A474" s="94" t="s">
        <v>506</v>
      </c>
      <c r="B474" s="162" t="s">
        <v>943</v>
      </c>
      <c r="C474" s="101" t="s">
        <v>648</v>
      </c>
      <c r="D474" s="101" t="s">
        <v>361</v>
      </c>
      <c r="E474" s="94" t="s">
        <v>507</v>
      </c>
      <c r="F474" s="94"/>
      <c r="G474" s="165">
        <f>G475</f>
        <v>50000</v>
      </c>
      <c r="H474" s="165">
        <f t="shared" si="92"/>
        <v>0</v>
      </c>
      <c r="I474" s="165">
        <f t="shared" si="92"/>
        <v>0</v>
      </c>
    </row>
    <row r="475" spans="1:9" ht="48" x14ac:dyDescent="0.25">
      <c r="A475" s="94" t="s">
        <v>508</v>
      </c>
      <c r="B475" s="162" t="s">
        <v>943</v>
      </c>
      <c r="C475" s="101" t="s">
        <v>648</v>
      </c>
      <c r="D475" s="101" t="s">
        <v>361</v>
      </c>
      <c r="E475" s="94" t="s">
        <v>509</v>
      </c>
      <c r="F475" s="94"/>
      <c r="G475" s="165">
        <f>G476</f>
        <v>50000</v>
      </c>
      <c r="H475" s="165">
        <f t="shared" si="92"/>
        <v>0</v>
      </c>
      <c r="I475" s="165">
        <f t="shared" si="92"/>
        <v>0</v>
      </c>
    </row>
    <row r="476" spans="1:9" ht="36" x14ac:dyDescent="0.25">
      <c r="A476" s="94" t="s">
        <v>510</v>
      </c>
      <c r="B476" s="162" t="s">
        <v>943</v>
      </c>
      <c r="C476" s="101" t="s">
        <v>648</v>
      </c>
      <c r="D476" s="101" t="s">
        <v>361</v>
      </c>
      <c r="E476" s="94" t="s">
        <v>511</v>
      </c>
      <c r="F476" s="94"/>
      <c r="G476" s="165">
        <f>G477</f>
        <v>50000</v>
      </c>
      <c r="H476" s="165">
        <f t="shared" si="92"/>
        <v>0</v>
      </c>
      <c r="I476" s="165">
        <f t="shared" si="92"/>
        <v>0</v>
      </c>
    </row>
    <row r="477" spans="1:9" ht="36" x14ac:dyDescent="0.25">
      <c r="A477" s="94" t="s">
        <v>379</v>
      </c>
      <c r="B477" s="162" t="s">
        <v>943</v>
      </c>
      <c r="C477" s="101" t="s">
        <v>648</v>
      </c>
      <c r="D477" s="101" t="s">
        <v>361</v>
      </c>
      <c r="E477" s="94" t="s">
        <v>511</v>
      </c>
      <c r="F477" s="94">
        <v>200</v>
      </c>
      <c r="G477" s="165">
        <v>50000</v>
      </c>
      <c r="H477" s="165">
        <v>0</v>
      </c>
      <c r="I477" s="165">
        <v>0</v>
      </c>
    </row>
    <row r="478" spans="1:9" ht="36" x14ac:dyDescent="0.25">
      <c r="A478" s="94" t="s">
        <v>418</v>
      </c>
      <c r="B478" s="162" t="s">
        <v>943</v>
      </c>
      <c r="C478" s="101" t="s">
        <v>648</v>
      </c>
      <c r="D478" s="101" t="s">
        <v>361</v>
      </c>
      <c r="E478" s="94" t="s">
        <v>419</v>
      </c>
      <c r="F478" s="94"/>
      <c r="G478" s="168">
        <f>G479</f>
        <v>60000</v>
      </c>
      <c r="H478" s="168">
        <f t="shared" ref="H478:I481" si="93">H479</f>
        <v>60000</v>
      </c>
      <c r="I478" s="168">
        <f t="shared" si="93"/>
        <v>60000</v>
      </c>
    </row>
    <row r="479" spans="1:9" ht="48" x14ac:dyDescent="0.25">
      <c r="A479" s="94" t="s">
        <v>726</v>
      </c>
      <c r="B479" s="162" t="s">
        <v>943</v>
      </c>
      <c r="C479" s="101" t="s">
        <v>648</v>
      </c>
      <c r="D479" s="101" t="s">
        <v>361</v>
      </c>
      <c r="E479" s="94" t="s">
        <v>727</v>
      </c>
      <c r="F479" s="94"/>
      <c r="G479" s="165">
        <f>G480</f>
        <v>60000</v>
      </c>
      <c r="H479" s="165">
        <f t="shared" si="93"/>
        <v>60000</v>
      </c>
      <c r="I479" s="165">
        <f t="shared" si="93"/>
        <v>60000</v>
      </c>
    </row>
    <row r="480" spans="1:9" ht="60" x14ac:dyDescent="0.25">
      <c r="A480" s="94" t="s">
        <v>728</v>
      </c>
      <c r="B480" s="162" t="s">
        <v>943</v>
      </c>
      <c r="C480" s="101" t="s">
        <v>648</v>
      </c>
      <c r="D480" s="101" t="s">
        <v>361</v>
      </c>
      <c r="E480" s="94" t="s">
        <v>729</v>
      </c>
      <c r="F480" s="94"/>
      <c r="G480" s="165">
        <f>G481</f>
        <v>60000</v>
      </c>
      <c r="H480" s="165">
        <f t="shared" si="93"/>
        <v>60000</v>
      </c>
      <c r="I480" s="165">
        <f t="shared" si="93"/>
        <v>60000</v>
      </c>
    </row>
    <row r="481" spans="1:9" ht="24" x14ac:dyDescent="0.25">
      <c r="A481" s="94" t="s">
        <v>730</v>
      </c>
      <c r="B481" s="162" t="s">
        <v>943</v>
      </c>
      <c r="C481" s="101" t="s">
        <v>648</v>
      </c>
      <c r="D481" s="101" t="s">
        <v>361</v>
      </c>
      <c r="E481" s="94" t="s">
        <v>731</v>
      </c>
      <c r="F481" s="94"/>
      <c r="G481" s="165">
        <f>G482</f>
        <v>60000</v>
      </c>
      <c r="H481" s="165">
        <f t="shared" si="93"/>
        <v>60000</v>
      </c>
      <c r="I481" s="165">
        <f t="shared" si="93"/>
        <v>60000</v>
      </c>
    </row>
    <row r="482" spans="1:9" ht="36" x14ac:dyDescent="0.25">
      <c r="A482" s="94" t="s">
        <v>379</v>
      </c>
      <c r="B482" s="162" t="s">
        <v>943</v>
      </c>
      <c r="C482" s="101" t="s">
        <v>648</v>
      </c>
      <c r="D482" s="101" t="s">
        <v>361</v>
      </c>
      <c r="E482" s="94" t="s">
        <v>731</v>
      </c>
      <c r="F482" s="94">
        <v>200</v>
      </c>
      <c r="G482" s="168">
        <v>60000</v>
      </c>
      <c r="H482" s="168">
        <v>60000</v>
      </c>
      <c r="I482" s="168">
        <v>60000</v>
      </c>
    </row>
    <row r="483" spans="1:9" x14ac:dyDescent="0.25">
      <c r="A483" s="90" t="s">
        <v>732</v>
      </c>
      <c r="B483" s="162" t="s">
        <v>943</v>
      </c>
      <c r="C483" s="136" t="s">
        <v>648</v>
      </c>
      <c r="D483" s="136" t="s">
        <v>370</v>
      </c>
      <c r="E483" s="90"/>
      <c r="F483" s="90"/>
      <c r="G483" s="171">
        <f t="shared" ref="G483:I483" si="94">G484</f>
        <v>13136445</v>
      </c>
      <c r="H483" s="171">
        <f t="shared" si="94"/>
        <v>12729207</v>
      </c>
      <c r="I483" s="171">
        <f t="shared" si="94"/>
        <v>13097207</v>
      </c>
    </row>
    <row r="484" spans="1:9" ht="36" x14ac:dyDescent="0.25">
      <c r="A484" s="94" t="s">
        <v>473</v>
      </c>
      <c r="B484" s="162" t="s">
        <v>943</v>
      </c>
      <c r="C484" s="101" t="s">
        <v>648</v>
      </c>
      <c r="D484" s="101" t="s">
        <v>370</v>
      </c>
      <c r="E484" s="101" t="s">
        <v>475</v>
      </c>
      <c r="F484" s="94"/>
      <c r="G484" s="165">
        <f>G489+G485</f>
        <v>13136445</v>
      </c>
      <c r="H484" s="165">
        <f t="shared" ref="H484:I484" si="95">H489+H485</f>
        <v>12729207</v>
      </c>
      <c r="I484" s="165">
        <f t="shared" si="95"/>
        <v>13097207</v>
      </c>
    </row>
    <row r="485" spans="1:9" ht="48" x14ac:dyDescent="0.25">
      <c r="A485" s="98" t="s">
        <v>682</v>
      </c>
      <c r="B485" s="162" t="s">
        <v>943</v>
      </c>
      <c r="C485" s="95" t="s">
        <v>648</v>
      </c>
      <c r="D485" s="95" t="s">
        <v>370</v>
      </c>
      <c r="E485" s="94" t="s">
        <v>683</v>
      </c>
      <c r="F485" s="96"/>
      <c r="G485" s="176">
        <f>G486</f>
        <v>2596000</v>
      </c>
      <c r="H485" s="176">
        <f t="shared" ref="H485:I487" si="96">H486</f>
        <v>2596000</v>
      </c>
      <c r="I485" s="176">
        <f t="shared" si="96"/>
        <v>2596000</v>
      </c>
    </row>
    <row r="486" spans="1:9" ht="36" x14ac:dyDescent="0.25">
      <c r="A486" s="98" t="s">
        <v>684</v>
      </c>
      <c r="B486" s="162" t="s">
        <v>943</v>
      </c>
      <c r="C486" s="95" t="s">
        <v>648</v>
      </c>
      <c r="D486" s="95" t="s">
        <v>370</v>
      </c>
      <c r="E486" s="94" t="s">
        <v>685</v>
      </c>
      <c r="F486" s="96"/>
      <c r="G486" s="176">
        <f>G487</f>
        <v>2596000</v>
      </c>
      <c r="H486" s="176">
        <f t="shared" si="96"/>
        <v>2596000</v>
      </c>
      <c r="I486" s="176">
        <f t="shared" si="96"/>
        <v>2596000</v>
      </c>
    </row>
    <row r="487" spans="1:9" ht="132" x14ac:dyDescent="0.25">
      <c r="A487" s="102" t="s">
        <v>686</v>
      </c>
      <c r="B487" s="162" t="s">
        <v>943</v>
      </c>
      <c r="C487" s="95" t="s">
        <v>648</v>
      </c>
      <c r="D487" s="95" t="s">
        <v>370</v>
      </c>
      <c r="E487" s="94" t="s">
        <v>687</v>
      </c>
      <c r="F487" s="96"/>
      <c r="G487" s="176">
        <f>G488</f>
        <v>2596000</v>
      </c>
      <c r="H487" s="176">
        <f t="shared" si="96"/>
        <v>2596000</v>
      </c>
      <c r="I487" s="176">
        <f t="shared" si="96"/>
        <v>2596000</v>
      </c>
    </row>
    <row r="488" spans="1:9" ht="72" x14ac:dyDescent="0.25">
      <c r="A488" s="94" t="s">
        <v>368</v>
      </c>
      <c r="B488" s="162" t="s">
        <v>943</v>
      </c>
      <c r="C488" s="95" t="s">
        <v>648</v>
      </c>
      <c r="D488" s="95" t="s">
        <v>370</v>
      </c>
      <c r="E488" s="94" t="s">
        <v>687</v>
      </c>
      <c r="F488" s="96">
        <v>100</v>
      </c>
      <c r="G488" s="176">
        <v>2596000</v>
      </c>
      <c r="H488" s="176">
        <v>2596000</v>
      </c>
      <c r="I488" s="176">
        <v>2596000</v>
      </c>
    </row>
    <row r="489" spans="1:9" ht="48" x14ac:dyDescent="0.25">
      <c r="A489" s="94" t="s">
        <v>733</v>
      </c>
      <c r="B489" s="162" t="s">
        <v>943</v>
      </c>
      <c r="C489" s="101" t="s">
        <v>648</v>
      </c>
      <c r="D489" s="101" t="s">
        <v>370</v>
      </c>
      <c r="E489" s="94" t="s">
        <v>734</v>
      </c>
      <c r="F489" s="94"/>
      <c r="G489" s="165">
        <f>G493+G498+G490</f>
        <v>10540445</v>
      </c>
      <c r="H489" s="165">
        <f>H493+H498</f>
        <v>10133207</v>
      </c>
      <c r="I489" s="165">
        <f>I493+I498</f>
        <v>10501207</v>
      </c>
    </row>
    <row r="490" spans="1:9" ht="24" x14ac:dyDescent="0.25">
      <c r="A490" s="94" t="s">
        <v>714</v>
      </c>
      <c r="B490" s="162" t="s">
        <v>943</v>
      </c>
      <c r="C490" s="101" t="s">
        <v>648</v>
      </c>
      <c r="D490" s="101" t="s">
        <v>370</v>
      </c>
      <c r="E490" s="94" t="s">
        <v>735</v>
      </c>
      <c r="F490" s="94"/>
      <c r="G490" s="165">
        <f t="shared" ref="G490:I491" si="97">G491</f>
        <v>361961</v>
      </c>
      <c r="H490" s="165">
        <f t="shared" si="97"/>
        <v>0</v>
      </c>
      <c r="I490" s="165">
        <f t="shared" si="97"/>
        <v>0</v>
      </c>
    </row>
    <row r="491" spans="1:9" ht="96" x14ac:dyDescent="0.25">
      <c r="A491" s="94" t="s">
        <v>736</v>
      </c>
      <c r="B491" s="162" t="s">
        <v>943</v>
      </c>
      <c r="C491" s="101" t="s">
        <v>648</v>
      </c>
      <c r="D491" s="101" t="s">
        <v>370</v>
      </c>
      <c r="E491" s="94" t="s">
        <v>737</v>
      </c>
      <c r="F491" s="94"/>
      <c r="G491" s="165">
        <f t="shared" si="97"/>
        <v>361961</v>
      </c>
      <c r="H491" s="165">
        <f t="shared" si="97"/>
        <v>0</v>
      </c>
      <c r="I491" s="165">
        <f t="shared" si="97"/>
        <v>0</v>
      </c>
    </row>
    <row r="492" spans="1:9" ht="36" x14ac:dyDescent="0.25">
      <c r="A492" s="94" t="s">
        <v>379</v>
      </c>
      <c r="B492" s="162" t="s">
        <v>943</v>
      </c>
      <c r="C492" s="101" t="s">
        <v>648</v>
      </c>
      <c r="D492" s="101" t="s">
        <v>370</v>
      </c>
      <c r="E492" s="94" t="s">
        <v>737</v>
      </c>
      <c r="F492" s="94">
        <v>200</v>
      </c>
      <c r="G492" s="165">
        <v>361961</v>
      </c>
      <c r="H492" s="165">
        <v>0</v>
      </c>
      <c r="I492" s="165">
        <v>0</v>
      </c>
    </row>
    <row r="493" spans="1:9" ht="24" x14ac:dyDescent="0.25">
      <c r="A493" s="94" t="s">
        <v>738</v>
      </c>
      <c r="B493" s="162" t="s">
        <v>943</v>
      </c>
      <c r="C493" s="101" t="s">
        <v>648</v>
      </c>
      <c r="D493" s="101" t="s">
        <v>370</v>
      </c>
      <c r="E493" s="94" t="s">
        <v>739</v>
      </c>
      <c r="F493" s="94"/>
      <c r="G493" s="165">
        <f>G496+G494</f>
        <v>3577734</v>
      </c>
      <c r="H493" s="165">
        <f>H496+H494</f>
        <v>2776607</v>
      </c>
      <c r="I493" s="165">
        <f>I496+I494</f>
        <v>2405557</v>
      </c>
    </row>
    <row r="494" spans="1:9" ht="84" x14ac:dyDescent="0.25">
      <c r="A494" s="134" t="s">
        <v>661</v>
      </c>
      <c r="B494" s="162" t="s">
        <v>943</v>
      </c>
      <c r="C494" s="132" t="s">
        <v>648</v>
      </c>
      <c r="D494" s="132" t="s">
        <v>370</v>
      </c>
      <c r="E494" s="134" t="s">
        <v>740</v>
      </c>
      <c r="F494" s="134"/>
      <c r="G494" s="165">
        <f>G495</f>
        <v>522234</v>
      </c>
      <c r="H494" s="165">
        <f>H495</f>
        <v>281207</v>
      </c>
      <c r="I494" s="165">
        <f>I495</f>
        <v>281207</v>
      </c>
    </row>
    <row r="495" spans="1:9" ht="36" x14ac:dyDescent="0.25">
      <c r="A495" s="134" t="s">
        <v>741</v>
      </c>
      <c r="B495" s="162" t="s">
        <v>943</v>
      </c>
      <c r="C495" s="132" t="s">
        <v>648</v>
      </c>
      <c r="D495" s="132" t="s">
        <v>370</v>
      </c>
      <c r="E495" s="134" t="s">
        <v>740</v>
      </c>
      <c r="F495" s="134">
        <v>600</v>
      </c>
      <c r="G495" s="165">
        <v>522234</v>
      </c>
      <c r="H495" s="165">
        <v>281207</v>
      </c>
      <c r="I495" s="165">
        <v>281207</v>
      </c>
    </row>
    <row r="496" spans="1:9" ht="36" x14ac:dyDescent="0.25">
      <c r="A496" s="94" t="s">
        <v>524</v>
      </c>
      <c r="B496" s="162" t="s">
        <v>943</v>
      </c>
      <c r="C496" s="101" t="s">
        <v>648</v>
      </c>
      <c r="D496" s="101" t="s">
        <v>370</v>
      </c>
      <c r="E496" s="94" t="s">
        <v>742</v>
      </c>
      <c r="F496" s="94"/>
      <c r="G496" s="165">
        <f>G497</f>
        <v>3055500</v>
      </c>
      <c r="H496" s="165">
        <f>H497</f>
        <v>2495400</v>
      </c>
      <c r="I496" s="165">
        <f>I497</f>
        <v>2124350</v>
      </c>
    </row>
    <row r="497" spans="1:9" ht="36" x14ac:dyDescent="0.25">
      <c r="A497" s="94" t="s">
        <v>741</v>
      </c>
      <c r="B497" s="162" t="s">
        <v>943</v>
      </c>
      <c r="C497" s="101" t="s">
        <v>648</v>
      </c>
      <c r="D497" s="101" t="s">
        <v>370</v>
      </c>
      <c r="E497" s="94" t="s">
        <v>742</v>
      </c>
      <c r="F497" s="94">
        <v>600</v>
      </c>
      <c r="G497" s="168">
        <v>3055500</v>
      </c>
      <c r="H497" s="168">
        <v>2495400</v>
      </c>
      <c r="I497" s="168">
        <v>2124350</v>
      </c>
    </row>
    <row r="498" spans="1:9" ht="48" x14ac:dyDescent="0.25">
      <c r="A498" s="134" t="s">
        <v>743</v>
      </c>
      <c r="B498" s="162" t="s">
        <v>943</v>
      </c>
      <c r="C498" s="132" t="s">
        <v>648</v>
      </c>
      <c r="D498" s="132" t="s">
        <v>370</v>
      </c>
      <c r="E498" s="134" t="s">
        <v>744</v>
      </c>
      <c r="F498" s="134"/>
      <c r="G498" s="168">
        <f t="shared" ref="G498:I498" si="98">G499</f>
        <v>6600750</v>
      </c>
      <c r="H498" s="168">
        <f t="shared" si="98"/>
        <v>7356600</v>
      </c>
      <c r="I498" s="168">
        <f t="shared" si="98"/>
        <v>8095650</v>
      </c>
    </row>
    <row r="499" spans="1:9" ht="48" x14ac:dyDescent="0.25">
      <c r="A499" s="134" t="s">
        <v>745</v>
      </c>
      <c r="B499" s="162" t="s">
        <v>943</v>
      </c>
      <c r="C499" s="132" t="s">
        <v>648</v>
      </c>
      <c r="D499" s="132" t="s">
        <v>370</v>
      </c>
      <c r="E499" s="134" t="s">
        <v>746</v>
      </c>
      <c r="F499" s="134"/>
      <c r="G499" s="182">
        <f>G500+G501</f>
        <v>6600750</v>
      </c>
      <c r="H499" s="182">
        <f t="shared" ref="H499:I499" si="99">H500+H501</f>
        <v>7356600</v>
      </c>
      <c r="I499" s="182">
        <f t="shared" si="99"/>
        <v>8095650</v>
      </c>
    </row>
    <row r="500" spans="1:9" ht="36" x14ac:dyDescent="0.25">
      <c r="A500" s="134" t="s">
        <v>741</v>
      </c>
      <c r="B500" s="162" t="s">
        <v>943</v>
      </c>
      <c r="C500" s="132" t="s">
        <v>648</v>
      </c>
      <c r="D500" s="132" t="s">
        <v>370</v>
      </c>
      <c r="E500" s="134" t="s">
        <v>746</v>
      </c>
      <c r="F500" s="134">
        <v>600</v>
      </c>
      <c r="G500" s="182">
        <v>6549750</v>
      </c>
      <c r="H500" s="182">
        <v>7299600</v>
      </c>
      <c r="I500" s="182">
        <v>8032650</v>
      </c>
    </row>
    <row r="501" spans="1:9" x14ac:dyDescent="0.25">
      <c r="A501" s="98" t="s">
        <v>431</v>
      </c>
      <c r="B501" s="162" t="s">
        <v>943</v>
      </c>
      <c r="C501" s="132" t="s">
        <v>648</v>
      </c>
      <c r="D501" s="132" t="s">
        <v>370</v>
      </c>
      <c r="E501" s="134" t="s">
        <v>746</v>
      </c>
      <c r="F501" s="134">
        <v>800</v>
      </c>
      <c r="G501" s="182">
        <v>51000</v>
      </c>
      <c r="H501" s="182">
        <v>57000</v>
      </c>
      <c r="I501" s="182">
        <v>63000</v>
      </c>
    </row>
    <row r="502" spans="1:9" x14ac:dyDescent="0.25">
      <c r="A502" s="90" t="s">
        <v>757</v>
      </c>
      <c r="B502" s="162" t="s">
        <v>943</v>
      </c>
      <c r="C502" s="136" t="s">
        <v>648</v>
      </c>
      <c r="D502" s="136" t="s">
        <v>592</v>
      </c>
      <c r="E502" s="90"/>
      <c r="F502" s="90"/>
      <c r="G502" s="163">
        <f>G503+G510</f>
        <v>10817720</v>
      </c>
      <c r="H502" s="163">
        <f>H503+H510</f>
        <v>7890909</v>
      </c>
      <c r="I502" s="163">
        <f>I503+I510</f>
        <v>7890909</v>
      </c>
    </row>
    <row r="503" spans="1:9" ht="36" x14ac:dyDescent="0.25">
      <c r="A503" s="94" t="s">
        <v>473</v>
      </c>
      <c r="B503" s="162" t="s">
        <v>943</v>
      </c>
      <c r="C503" s="101" t="s">
        <v>648</v>
      </c>
      <c r="D503" s="101" t="s">
        <v>592</v>
      </c>
      <c r="E503" s="101" t="s">
        <v>475</v>
      </c>
      <c r="F503" s="94"/>
      <c r="G503" s="165">
        <f t="shared" ref="G503:I504" si="100">G504</f>
        <v>3763000</v>
      </c>
      <c r="H503" s="165">
        <f t="shared" si="100"/>
        <v>3371000</v>
      </c>
      <c r="I503" s="165">
        <f t="shared" si="100"/>
        <v>3371000</v>
      </c>
    </row>
    <row r="504" spans="1:9" ht="60" x14ac:dyDescent="0.25">
      <c r="A504" s="94" t="s">
        <v>476</v>
      </c>
      <c r="B504" s="162" t="s">
        <v>943</v>
      </c>
      <c r="C504" s="101" t="s">
        <v>648</v>
      </c>
      <c r="D504" s="101" t="s">
        <v>592</v>
      </c>
      <c r="E504" s="94" t="s">
        <v>477</v>
      </c>
      <c r="F504" s="94"/>
      <c r="G504" s="165">
        <f t="shared" si="100"/>
        <v>3763000</v>
      </c>
      <c r="H504" s="165">
        <f t="shared" si="100"/>
        <v>3371000</v>
      </c>
      <c r="I504" s="165">
        <f t="shared" si="100"/>
        <v>3371000</v>
      </c>
    </row>
    <row r="505" spans="1:9" ht="48" x14ac:dyDescent="0.25">
      <c r="A505" s="94" t="s">
        <v>759</v>
      </c>
      <c r="B505" s="162" t="s">
        <v>943</v>
      </c>
      <c r="C505" s="101" t="s">
        <v>648</v>
      </c>
      <c r="D505" s="101" t="s">
        <v>592</v>
      </c>
      <c r="E505" s="94" t="s">
        <v>479</v>
      </c>
      <c r="F505" s="94"/>
      <c r="G505" s="165">
        <f>+G506</f>
        <v>3763000</v>
      </c>
      <c r="H505" s="165">
        <f>+H506</f>
        <v>3371000</v>
      </c>
      <c r="I505" s="165">
        <f>+I506</f>
        <v>3371000</v>
      </c>
    </row>
    <row r="506" spans="1:9" ht="36" x14ac:dyDescent="0.25">
      <c r="A506" s="94" t="s">
        <v>524</v>
      </c>
      <c r="B506" s="162" t="s">
        <v>943</v>
      </c>
      <c r="C506" s="101" t="s">
        <v>648</v>
      </c>
      <c r="D506" s="101" t="s">
        <v>592</v>
      </c>
      <c r="E506" s="94" t="s">
        <v>760</v>
      </c>
      <c r="F506" s="94"/>
      <c r="G506" s="165">
        <f>G507+G508+G509</f>
        <v>3763000</v>
      </c>
      <c r="H506" s="165">
        <f>H507+H508+H509</f>
        <v>3371000</v>
      </c>
      <c r="I506" s="165">
        <f>I507+I508+I509</f>
        <v>3371000</v>
      </c>
    </row>
    <row r="507" spans="1:9" ht="72" x14ac:dyDescent="0.25">
      <c r="A507" s="94" t="s">
        <v>368</v>
      </c>
      <c r="B507" s="162" t="s">
        <v>943</v>
      </c>
      <c r="C507" s="101" t="s">
        <v>648</v>
      </c>
      <c r="D507" s="101" t="s">
        <v>592</v>
      </c>
      <c r="E507" s="94" t="s">
        <v>760</v>
      </c>
      <c r="F507" s="94">
        <v>100</v>
      </c>
      <c r="G507" s="165">
        <v>2864000</v>
      </c>
      <c r="H507" s="165">
        <v>2864000</v>
      </c>
      <c r="I507" s="165">
        <v>2864000</v>
      </c>
    </row>
    <row r="508" spans="1:9" ht="36" x14ac:dyDescent="0.25">
      <c r="A508" s="94" t="s">
        <v>379</v>
      </c>
      <c r="B508" s="162" t="s">
        <v>943</v>
      </c>
      <c r="C508" s="101" t="s">
        <v>648</v>
      </c>
      <c r="D508" s="101" t="s">
        <v>592</v>
      </c>
      <c r="E508" s="94" t="s">
        <v>760</v>
      </c>
      <c r="F508" s="94">
        <v>200</v>
      </c>
      <c r="G508" s="165">
        <v>892000</v>
      </c>
      <c r="H508" s="165">
        <v>500000</v>
      </c>
      <c r="I508" s="165">
        <v>500000</v>
      </c>
    </row>
    <row r="509" spans="1:9" x14ac:dyDescent="0.25">
      <c r="A509" s="94" t="s">
        <v>431</v>
      </c>
      <c r="B509" s="162" t="s">
        <v>943</v>
      </c>
      <c r="C509" s="101" t="s">
        <v>648</v>
      </c>
      <c r="D509" s="101" t="s">
        <v>592</v>
      </c>
      <c r="E509" s="94" t="s">
        <v>760</v>
      </c>
      <c r="F509" s="94">
        <v>800</v>
      </c>
      <c r="G509" s="168">
        <v>7000</v>
      </c>
      <c r="H509" s="168">
        <v>7000</v>
      </c>
      <c r="I509" s="168">
        <v>7000</v>
      </c>
    </row>
    <row r="510" spans="1:9" ht="72" x14ac:dyDescent="0.25">
      <c r="A510" s="94" t="s">
        <v>748</v>
      </c>
      <c r="B510" s="162" t="s">
        <v>943</v>
      </c>
      <c r="C510" s="101" t="s">
        <v>648</v>
      </c>
      <c r="D510" s="101" t="s">
        <v>592</v>
      </c>
      <c r="E510" s="94" t="s">
        <v>749</v>
      </c>
      <c r="F510" s="94"/>
      <c r="G510" s="168">
        <f t="shared" ref="G510:I511" si="101">G511</f>
        <v>7054720</v>
      </c>
      <c r="H510" s="168">
        <f t="shared" si="101"/>
        <v>4519909</v>
      </c>
      <c r="I510" s="168">
        <f t="shared" si="101"/>
        <v>4519909</v>
      </c>
    </row>
    <row r="511" spans="1:9" ht="120" x14ac:dyDescent="0.25">
      <c r="A511" s="94" t="s">
        <v>761</v>
      </c>
      <c r="B511" s="162" t="s">
        <v>943</v>
      </c>
      <c r="C511" s="101" t="s">
        <v>648</v>
      </c>
      <c r="D511" s="101" t="s">
        <v>592</v>
      </c>
      <c r="E511" s="94" t="s">
        <v>762</v>
      </c>
      <c r="F511" s="94"/>
      <c r="G511" s="168">
        <f t="shared" si="101"/>
        <v>7054720</v>
      </c>
      <c r="H511" s="168">
        <f t="shared" si="101"/>
        <v>4519909</v>
      </c>
      <c r="I511" s="168">
        <f t="shared" si="101"/>
        <v>4519909</v>
      </c>
    </row>
    <row r="512" spans="1:9" ht="36" x14ac:dyDescent="0.25">
      <c r="A512" s="94" t="s">
        <v>763</v>
      </c>
      <c r="B512" s="162" t="s">
        <v>943</v>
      </c>
      <c r="C512" s="101" t="s">
        <v>648</v>
      </c>
      <c r="D512" s="101" t="s">
        <v>592</v>
      </c>
      <c r="E512" s="94" t="s">
        <v>764</v>
      </c>
      <c r="F512" s="94"/>
      <c r="G512" s="168">
        <f>G513+G517+G519</f>
        <v>7054720</v>
      </c>
      <c r="H512" s="168">
        <f>H513+H517+H519</f>
        <v>4519909</v>
      </c>
      <c r="I512" s="168">
        <f>I513+I517+I519</f>
        <v>4519909</v>
      </c>
    </row>
    <row r="513" spans="1:9" ht="36" x14ac:dyDescent="0.25">
      <c r="A513" s="94" t="s">
        <v>765</v>
      </c>
      <c r="B513" s="162" t="s">
        <v>943</v>
      </c>
      <c r="C513" s="101" t="s">
        <v>648</v>
      </c>
      <c r="D513" s="101" t="s">
        <v>592</v>
      </c>
      <c r="E513" s="94" t="s">
        <v>766</v>
      </c>
      <c r="F513" s="94"/>
      <c r="G513" s="168">
        <f>G514+G515+G516</f>
        <v>6100000</v>
      </c>
      <c r="H513" s="168">
        <f>H514+H515+H516</f>
        <v>4037000</v>
      </c>
      <c r="I513" s="168">
        <f>I514+I515+I516</f>
        <v>4037000</v>
      </c>
    </row>
    <row r="514" spans="1:9" ht="72" x14ac:dyDescent="0.25">
      <c r="A514" s="94" t="s">
        <v>368</v>
      </c>
      <c r="B514" s="162" t="s">
        <v>943</v>
      </c>
      <c r="C514" s="101" t="s">
        <v>648</v>
      </c>
      <c r="D514" s="101" t="s">
        <v>592</v>
      </c>
      <c r="E514" s="94" t="s">
        <v>766</v>
      </c>
      <c r="F514" s="94">
        <v>100</v>
      </c>
      <c r="G514" s="168">
        <v>2827000</v>
      </c>
      <c r="H514" s="168">
        <v>2827000</v>
      </c>
      <c r="I514" s="168">
        <v>2827000</v>
      </c>
    </row>
    <row r="515" spans="1:9" ht="36" x14ac:dyDescent="0.25">
      <c r="A515" s="94" t="s">
        <v>379</v>
      </c>
      <c r="B515" s="162" t="s">
        <v>943</v>
      </c>
      <c r="C515" s="101" t="s">
        <v>648</v>
      </c>
      <c r="D515" s="101" t="s">
        <v>592</v>
      </c>
      <c r="E515" s="94" t="s">
        <v>766</v>
      </c>
      <c r="F515" s="94">
        <v>200</v>
      </c>
      <c r="G515" s="168">
        <v>3063000</v>
      </c>
      <c r="H515" s="168">
        <v>1000000</v>
      </c>
      <c r="I515" s="168">
        <v>1000000</v>
      </c>
    </row>
    <row r="516" spans="1:9" x14ac:dyDescent="0.25">
      <c r="A516" s="94" t="s">
        <v>431</v>
      </c>
      <c r="B516" s="162" t="s">
        <v>943</v>
      </c>
      <c r="C516" s="101" t="s">
        <v>648</v>
      </c>
      <c r="D516" s="101" t="s">
        <v>592</v>
      </c>
      <c r="E516" s="94" t="s">
        <v>766</v>
      </c>
      <c r="F516" s="94">
        <v>800</v>
      </c>
      <c r="G516" s="168">
        <v>210000</v>
      </c>
      <c r="H516" s="168">
        <v>210000</v>
      </c>
      <c r="I516" s="168">
        <v>210000</v>
      </c>
    </row>
    <row r="517" spans="1:9" ht="48" x14ac:dyDescent="0.25">
      <c r="A517" s="94" t="s">
        <v>924</v>
      </c>
      <c r="B517" s="162" t="s">
        <v>943</v>
      </c>
      <c r="C517" s="101" t="s">
        <v>648</v>
      </c>
      <c r="D517" s="101" t="s">
        <v>592</v>
      </c>
      <c r="E517" s="94" t="s">
        <v>768</v>
      </c>
      <c r="F517" s="94"/>
      <c r="G517" s="168">
        <f>G518</f>
        <v>324605</v>
      </c>
      <c r="H517" s="168">
        <v>0</v>
      </c>
      <c r="I517" s="168">
        <v>0</v>
      </c>
    </row>
    <row r="518" spans="1:9" ht="36" x14ac:dyDescent="0.25">
      <c r="A518" s="94" t="s">
        <v>379</v>
      </c>
      <c r="B518" s="162" t="s">
        <v>943</v>
      </c>
      <c r="C518" s="101" t="s">
        <v>648</v>
      </c>
      <c r="D518" s="101" t="s">
        <v>592</v>
      </c>
      <c r="E518" s="94" t="s">
        <v>768</v>
      </c>
      <c r="F518" s="94">
        <v>200</v>
      </c>
      <c r="G518" s="168">
        <v>324605</v>
      </c>
      <c r="H518" s="168">
        <v>0</v>
      </c>
      <c r="I518" s="168">
        <v>0</v>
      </c>
    </row>
    <row r="519" spans="1:9" ht="24" x14ac:dyDescent="0.25">
      <c r="A519" s="94" t="s">
        <v>767</v>
      </c>
      <c r="B519" s="162" t="s">
        <v>943</v>
      </c>
      <c r="C519" s="101" t="s">
        <v>648</v>
      </c>
      <c r="D519" s="101" t="s">
        <v>592</v>
      </c>
      <c r="E519" s="94" t="s">
        <v>769</v>
      </c>
      <c r="F519" s="94"/>
      <c r="G519" s="168">
        <f>G520</f>
        <v>630115</v>
      </c>
      <c r="H519" s="168">
        <f>H520</f>
        <v>482909</v>
      </c>
      <c r="I519" s="168">
        <f>I520</f>
        <v>482909</v>
      </c>
    </row>
    <row r="520" spans="1:9" ht="36" x14ac:dyDescent="0.25">
      <c r="A520" s="94" t="s">
        <v>379</v>
      </c>
      <c r="B520" s="162" t="s">
        <v>943</v>
      </c>
      <c r="C520" s="101" t="s">
        <v>648</v>
      </c>
      <c r="D520" s="101" t="s">
        <v>592</v>
      </c>
      <c r="E520" s="94" t="s">
        <v>769</v>
      </c>
      <c r="F520" s="94">
        <v>200</v>
      </c>
      <c r="G520" s="168">
        <v>630115</v>
      </c>
      <c r="H520" s="168">
        <v>482909</v>
      </c>
      <c r="I520" s="168">
        <v>482909</v>
      </c>
    </row>
    <row r="521" spans="1:9" x14ac:dyDescent="0.25">
      <c r="A521" s="90" t="s">
        <v>801</v>
      </c>
      <c r="B521" s="162" t="s">
        <v>943</v>
      </c>
      <c r="C521" s="90">
        <v>10</v>
      </c>
      <c r="D521" s="136" t="s">
        <v>547</v>
      </c>
      <c r="E521" s="90"/>
      <c r="F521" s="90"/>
      <c r="G521" s="171">
        <f>G522+G529</f>
        <v>2236570</v>
      </c>
      <c r="H521" s="171">
        <f>H522+H529</f>
        <v>1067982</v>
      </c>
      <c r="I521" s="171">
        <f>I522+I529</f>
        <v>1067982</v>
      </c>
    </row>
    <row r="522" spans="1:9" ht="36" x14ac:dyDescent="0.25">
      <c r="A522" s="94" t="s">
        <v>951</v>
      </c>
      <c r="B522" s="162" t="s">
        <v>943</v>
      </c>
      <c r="C522" s="101">
        <v>10</v>
      </c>
      <c r="D522" s="101" t="s">
        <v>370</v>
      </c>
      <c r="E522" s="101" t="s">
        <v>475</v>
      </c>
      <c r="F522" s="94"/>
      <c r="G522" s="165">
        <f>+G523</f>
        <v>461000</v>
      </c>
      <c r="H522" s="165">
        <f>+H523</f>
        <v>0</v>
      </c>
      <c r="I522" s="165">
        <f>+I523</f>
        <v>0</v>
      </c>
    </row>
    <row r="523" spans="1:9" ht="48" x14ac:dyDescent="0.25">
      <c r="A523" s="94" t="s">
        <v>682</v>
      </c>
      <c r="B523" s="162" t="s">
        <v>943</v>
      </c>
      <c r="C523" s="94">
        <v>10</v>
      </c>
      <c r="D523" s="101" t="s">
        <v>370</v>
      </c>
      <c r="E523" s="94" t="s">
        <v>651</v>
      </c>
      <c r="F523" s="94"/>
      <c r="G523" s="168">
        <f>G524</f>
        <v>461000</v>
      </c>
      <c r="H523" s="168">
        <f t="shared" ref="H523:I525" si="102">H524</f>
        <v>0</v>
      </c>
      <c r="I523" s="168">
        <f t="shared" si="102"/>
        <v>0</v>
      </c>
    </row>
    <row r="524" spans="1:9" ht="36" x14ac:dyDescent="0.25">
      <c r="A524" s="94" t="s">
        <v>832</v>
      </c>
      <c r="B524" s="162" t="s">
        <v>943</v>
      </c>
      <c r="C524" s="94">
        <v>10</v>
      </c>
      <c r="D524" s="101" t="s">
        <v>370</v>
      </c>
      <c r="E524" s="94" t="s">
        <v>694</v>
      </c>
      <c r="F524" s="94"/>
      <c r="G524" s="165">
        <f>G525+G527</f>
        <v>461000</v>
      </c>
      <c r="H524" s="165">
        <f>H525+H527</f>
        <v>0</v>
      </c>
      <c r="I524" s="165">
        <f>I525+I527</f>
        <v>0</v>
      </c>
    </row>
    <row r="525" spans="1:9" ht="36" x14ac:dyDescent="0.25">
      <c r="A525" s="94" t="s">
        <v>696</v>
      </c>
      <c r="B525" s="162" t="s">
        <v>943</v>
      </c>
      <c r="C525" s="94">
        <v>10</v>
      </c>
      <c r="D525" s="101" t="s">
        <v>370</v>
      </c>
      <c r="E525" s="94" t="s">
        <v>697</v>
      </c>
      <c r="F525" s="94"/>
      <c r="G525" s="165">
        <f>G526</f>
        <v>181000</v>
      </c>
      <c r="H525" s="165">
        <f t="shared" si="102"/>
        <v>0</v>
      </c>
      <c r="I525" s="165">
        <f t="shared" si="102"/>
        <v>0</v>
      </c>
    </row>
    <row r="526" spans="1:9" ht="24" x14ac:dyDescent="0.25">
      <c r="A526" s="172" t="s">
        <v>518</v>
      </c>
      <c r="B526" s="162" t="s">
        <v>943</v>
      </c>
      <c r="C526" s="94">
        <v>10</v>
      </c>
      <c r="D526" s="101" t="s">
        <v>370</v>
      </c>
      <c r="E526" s="94" t="s">
        <v>697</v>
      </c>
      <c r="F526" s="94">
        <v>300</v>
      </c>
      <c r="G526" s="165">
        <v>181000</v>
      </c>
      <c r="H526" s="165">
        <v>0</v>
      </c>
      <c r="I526" s="165">
        <v>0</v>
      </c>
    </row>
    <row r="527" spans="1:9" ht="72" x14ac:dyDescent="0.25">
      <c r="A527" s="123" t="s">
        <v>706</v>
      </c>
      <c r="B527" s="162" t="s">
        <v>943</v>
      </c>
      <c r="C527" s="101" t="s">
        <v>549</v>
      </c>
      <c r="D527" s="101" t="s">
        <v>370</v>
      </c>
      <c r="E527" s="94" t="s">
        <v>707</v>
      </c>
      <c r="F527" s="94"/>
      <c r="G527" s="165">
        <f>G528</f>
        <v>280000</v>
      </c>
      <c r="H527" s="165">
        <f>H528</f>
        <v>0</v>
      </c>
      <c r="I527" s="165">
        <f>I528</f>
        <v>0</v>
      </c>
    </row>
    <row r="528" spans="1:9" ht="24" x14ac:dyDescent="0.25">
      <c r="A528" s="172" t="s">
        <v>518</v>
      </c>
      <c r="B528" s="162" t="s">
        <v>943</v>
      </c>
      <c r="C528" s="101" t="s">
        <v>549</v>
      </c>
      <c r="D528" s="101" t="s">
        <v>370</v>
      </c>
      <c r="E528" s="94" t="s">
        <v>707</v>
      </c>
      <c r="F528" s="94">
        <v>300</v>
      </c>
      <c r="G528" s="165">
        <v>280000</v>
      </c>
      <c r="H528" s="165">
        <v>0</v>
      </c>
      <c r="I528" s="165">
        <v>0</v>
      </c>
    </row>
    <row r="529" spans="1:9" x14ac:dyDescent="0.25">
      <c r="A529" s="94" t="s">
        <v>833</v>
      </c>
      <c r="B529" s="162" t="s">
        <v>943</v>
      </c>
      <c r="C529" s="94">
        <v>10</v>
      </c>
      <c r="D529" s="101" t="s">
        <v>386</v>
      </c>
      <c r="E529" s="94"/>
      <c r="F529" s="94"/>
      <c r="G529" s="165">
        <f>G530</f>
        <v>1775570</v>
      </c>
      <c r="H529" s="165">
        <f t="shared" ref="H529:I533" si="103">H530</f>
        <v>1067982</v>
      </c>
      <c r="I529" s="165">
        <f t="shared" si="103"/>
        <v>1067982</v>
      </c>
    </row>
    <row r="530" spans="1:9" ht="36" x14ac:dyDescent="0.25">
      <c r="A530" s="94" t="s">
        <v>951</v>
      </c>
      <c r="B530" s="162" t="s">
        <v>943</v>
      </c>
      <c r="C530" s="94">
        <v>10</v>
      </c>
      <c r="D530" s="101" t="s">
        <v>386</v>
      </c>
      <c r="E530" s="101" t="s">
        <v>475</v>
      </c>
      <c r="F530" s="94"/>
      <c r="G530" s="165">
        <f>G531</f>
        <v>1775570</v>
      </c>
      <c r="H530" s="165">
        <f t="shared" si="103"/>
        <v>1067982</v>
      </c>
      <c r="I530" s="165">
        <f t="shared" si="103"/>
        <v>1067982</v>
      </c>
    </row>
    <row r="531" spans="1:9" ht="24" x14ac:dyDescent="0.25">
      <c r="A531" s="94" t="s">
        <v>952</v>
      </c>
      <c r="B531" s="162" t="s">
        <v>943</v>
      </c>
      <c r="C531" s="94">
        <v>10</v>
      </c>
      <c r="D531" s="101" t="s">
        <v>386</v>
      </c>
      <c r="E531" s="94" t="s">
        <v>651</v>
      </c>
      <c r="F531" s="94"/>
      <c r="G531" s="165">
        <f>G532</f>
        <v>1775570</v>
      </c>
      <c r="H531" s="165">
        <f t="shared" si="103"/>
        <v>1067982</v>
      </c>
      <c r="I531" s="165">
        <f t="shared" si="103"/>
        <v>1067982</v>
      </c>
    </row>
    <row r="532" spans="1:9" ht="24" x14ac:dyDescent="0.25">
      <c r="A532" s="94" t="s">
        <v>953</v>
      </c>
      <c r="B532" s="162" t="s">
        <v>943</v>
      </c>
      <c r="C532" s="94">
        <v>10</v>
      </c>
      <c r="D532" s="101" t="s">
        <v>386</v>
      </c>
      <c r="E532" s="94" t="s">
        <v>660</v>
      </c>
      <c r="F532" s="94"/>
      <c r="G532" s="165">
        <f>G533</f>
        <v>1775570</v>
      </c>
      <c r="H532" s="165">
        <f t="shared" si="103"/>
        <v>1067982</v>
      </c>
      <c r="I532" s="165">
        <f t="shared" si="103"/>
        <v>1067982</v>
      </c>
    </row>
    <row r="533" spans="1:9" x14ac:dyDescent="0.25">
      <c r="A533" s="148" t="s">
        <v>954</v>
      </c>
      <c r="B533" s="162" t="s">
        <v>943</v>
      </c>
      <c r="C533" s="94">
        <v>10</v>
      </c>
      <c r="D533" s="101" t="s">
        <v>386</v>
      </c>
      <c r="E533" s="94" t="s">
        <v>845</v>
      </c>
      <c r="F533" s="94"/>
      <c r="G533" s="165">
        <f>G534</f>
        <v>1775570</v>
      </c>
      <c r="H533" s="165">
        <f t="shared" si="103"/>
        <v>1067982</v>
      </c>
      <c r="I533" s="165">
        <f t="shared" si="103"/>
        <v>1067982</v>
      </c>
    </row>
    <row r="534" spans="1:9" ht="24" x14ac:dyDescent="0.25">
      <c r="A534" s="94" t="s">
        <v>518</v>
      </c>
      <c r="B534" s="162" t="s">
        <v>943</v>
      </c>
      <c r="C534" s="94">
        <v>10</v>
      </c>
      <c r="D534" s="101" t="s">
        <v>386</v>
      </c>
      <c r="E534" s="94" t="s">
        <v>845</v>
      </c>
      <c r="F534" s="94">
        <v>300</v>
      </c>
      <c r="G534" s="168">
        <v>1775570</v>
      </c>
      <c r="H534" s="168">
        <v>1067982</v>
      </c>
      <c r="I534" s="168">
        <v>1067982</v>
      </c>
    </row>
    <row r="535" spans="1:9" x14ac:dyDescent="0.25">
      <c r="A535" s="152" t="s">
        <v>856</v>
      </c>
      <c r="B535" s="162" t="s">
        <v>943</v>
      </c>
      <c r="C535" s="157" t="s">
        <v>465</v>
      </c>
      <c r="D535" s="157" t="s">
        <v>547</v>
      </c>
      <c r="E535" s="157"/>
      <c r="F535" s="157"/>
      <c r="G535" s="183">
        <f>G536</f>
        <v>13580000</v>
      </c>
      <c r="H535" s="183">
        <f t="shared" ref="H535:I537" si="104">H536</f>
        <v>12621000</v>
      </c>
      <c r="I535" s="183">
        <f t="shared" si="104"/>
        <v>12621000</v>
      </c>
    </row>
    <row r="536" spans="1:9" x14ac:dyDescent="0.25">
      <c r="A536" s="126" t="s">
        <v>873</v>
      </c>
      <c r="B536" s="162" t="s">
        <v>943</v>
      </c>
      <c r="C536" s="139" t="s">
        <v>465</v>
      </c>
      <c r="D536" s="139" t="s">
        <v>370</v>
      </c>
      <c r="E536" s="139"/>
      <c r="F536" s="139"/>
      <c r="G536" s="184">
        <f>G537</f>
        <v>13580000</v>
      </c>
      <c r="H536" s="184">
        <f t="shared" si="104"/>
        <v>12621000</v>
      </c>
      <c r="I536" s="184">
        <f t="shared" si="104"/>
        <v>12621000</v>
      </c>
    </row>
    <row r="537" spans="1:9" ht="72" x14ac:dyDescent="0.25">
      <c r="A537" s="94" t="s">
        <v>748</v>
      </c>
      <c r="B537" s="162" t="s">
        <v>943</v>
      </c>
      <c r="C537" s="139" t="s">
        <v>465</v>
      </c>
      <c r="D537" s="139" t="s">
        <v>370</v>
      </c>
      <c r="E537" s="139" t="s">
        <v>749</v>
      </c>
      <c r="F537" s="139"/>
      <c r="G537" s="184">
        <f>G538</f>
        <v>13580000</v>
      </c>
      <c r="H537" s="184">
        <f t="shared" si="104"/>
        <v>12621000</v>
      </c>
      <c r="I537" s="184">
        <f t="shared" si="104"/>
        <v>12621000</v>
      </c>
    </row>
    <row r="538" spans="1:9" ht="108" x14ac:dyDescent="0.25">
      <c r="A538" s="94" t="s">
        <v>874</v>
      </c>
      <c r="B538" s="162" t="s">
        <v>943</v>
      </c>
      <c r="C538" s="139" t="s">
        <v>465</v>
      </c>
      <c r="D538" s="139" t="s">
        <v>370</v>
      </c>
      <c r="E538" s="139" t="s">
        <v>860</v>
      </c>
      <c r="F538" s="139"/>
      <c r="G538" s="184">
        <f>G539</f>
        <v>13580000</v>
      </c>
      <c r="H538" s="184">
        <f>H539</f>
        <v>12621000</v>
      </c>
      <c r="I538" s="184">
        <f>I539</f>
        <v>12621000</v>
      </c>
    </row>
    <row r="539" spans="1:9" ht="48" x14ac:dyDescent="0.25">
      <c r="A539" s="101" t="s">
        <v>875</v>
      </c>
      <c r="B539" s="162" t="s">
        <v>943</v>
      </c>
      <c r="C539" s="143" t="s">
        <v>465</v>
      </c>
      <c r="D539" s="143" t="s">
        <v>370</v>
      </c>
      <c r="E539" s="143" t="s">
        <v>862</v>
      </c>
      <c r="F539" s="143"/>
      <c r="G539" s="185">
        <f>G540</f>
        <v>13580000</v>
      </c>
      <c r="H539" s="185">
        <f>H540</f>
        <v>12621000</v>
      </c>
      <c r="I539" s="185">
        <f>I540</f>
        <v>12621000</v>
      </c>
    </row>
    <row r="540" spans="1:9" ht="36" x14ac:dyDescent="0.25">
      <c r="A540" s="94" t="s">
        <v>524</v>
      </c>
      <c r="B540" s="162" t="s">
        <v>943</v>
      </c>
      <c r="C540" s="139" t="s">
        <v>465</v>
      </c>
      <c r="D540" s="139" t="s">
        <v>370</v>
      </c>
      <c r="E540" s="139" t="s">
        <v>863</v>
      </c>
      <c r="F540" s="139"/>
      <c r="G540" s="184">
        <f>SUM(G541+G542+G543)</f>
        <v>13580000</v>
      </c>
      <c r="H540" s="184">
        <f>SUM(H541+H542+H543)</f>
        <v>12621000</v>
      </c>
      <c r="I540" s="184">
        <f>SUM(I541+I542+I543)</f>
        <v>12621000</v>
      </c>
    </row>
    <row r="541" spans="1:9" ht="72" x14ac:dyDescent="0.25">
      <c r="A541" s="94" t="s">
        <v>368</v>
      </c>
      <c r="B541" s="162" t="s">
        <v>943</v>
      </c>
      <c r="C541" s="139" t="s">
        <v>465</v>
      </c>
      <c r="D541" s="139" t="s">
        <v>370</v>
      </c>
      <c r="E541" s="139" t="s">
        <v>863</v>
      </c>
      <c r="F541" s="139" t="s">
        <v>415</v>
      </c>
      <c r="G541" s="184">
        <v>6301000</v>
      </c>
      <c r="H541" s="139" t="s">
        <v>955</v>
      </c>
      <c r="I541" s="139" t="s">
        <v>955</v>
      </c>
    </row>
    <row r="542" spans="1:9" ht="36" x14ac:dyDescent="0.25">
      <c r="A542" s="94" t="s">
        <v>379</v>
      </c>
      <c r="B542" s="162" t="s">
        <v>943</v>
      </c>
      <c r="C542" s="139" t="s">
        <v>465</v>
      </c>
      <c r="D542" s="139" t="s">
        <v>370</v>
      </c>
      <c r="E542" s="139" t="s">
        <v>863</v>
      </c>
      <c r="F542" s="139" t="s">
        <v>532</v>
      </c>
      <c r="G542" s="184">
        <v>2459000</v>
      </c>
      <c r="H542" s="139" t="s">
        <v>876</v>
      </c>
      <c r="I542" s="139" t="s">
        <v>876</v>
      </c>
    </row>
    <row r="543" spans="1:9" x14ac:dyDescent="0.25">
      <c r="A543" s="94" t="s">
        <v>431</v>
      </c>
      <c r="B543" s="162" t="s">
        <v>943</v>
      </c>
      <c r="C543" s="139" t="s">
        <v>465</v>
      </c>
      <c r="D543" s="139" t="s">
        <v>370</v>
      </c>
      <c r="E543" s="139" t="s">
        <v>863</v>
      </c>
      <c r="F543" s="139" t="s">
        <v>533</v>
      </c>
      <c r="G543" s="184">
        <v>4820000</v>
      </c>
      <c r="H543" s="139" t="s">
        <v>877</v>
      </c>
      <c r="I543" s="139" t="s">
        <v>877</v>
      </c>
    </row>
    <row r="544" spans="1:9" x14ac:dyDescent="0.25">
      <c r="A544" s="186"/>
      <c r="B544" s="158"/>
      <c r="C544" s="158"/>
      <c r="D544" s="158"/>
      <c r="E544" s="158"/>
      <c r="F544" s="158"/>
      <c r="G544" s="187"/>
      <c r="H544" s="187"/>
      <c r="I544" s="187"/>
    </row>
  </sheetData>
  <mergeCells count="3">
    <mergeCell ref="G11:I11"/>
    <mergeCell ref="A8:I8"/>
    <mergeCell ref="G1:I7"/>
  </mergeCells>
  <pageMargins left="0.70866141732283472" right="0.70866141732283472" top="0.74803149606299213" bottom="0.74803149606299213" header="0.31496062992125984" footer="0.31496062992125984"/>
  <pageSetup paperSize="9" scale="13" fitToHeight="4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436"/>
  <sheetViews>
    <sheetView workbookViewId="0">
      <selection activeCell="K18" sqref="K18"/>
    </sheetView>
  </sheetViews>
  <sheetFormatPr defaultRowHeight="15" x14ac:dyDescent="0.25"/>
  <cols>
    <col min="1" max="1" width="38.42578125" customWidth="1"/>
    <col min="2" max="2" width="14.5703125" customWidth="1"/>
    <col min="4" max="4" width="15.7109375" customWidth="1"/>
    <col min="5" max="5" width="13.85546875" customWidth="1"/>
    <col min="6" max="6" width="16.85546875" customWidth="1"/>
  </cols>
  <sheetData>
    <row r="1" spans="1:6" x14ac:dyDescent="0.25">
      <c r="A1" s="1"/>
      <c r="B1" s="1"/>
      <c r="C1" s="1"/>
      <c r="D1" s="313" t="s">
        <v>1099</v>
      </c>
      <c r="E1" s="313"/>
      <c r="F1" s="313"/>
    </row>
    <row r="2" spans="1:6" x14ac:dyDescent="0.25">
      <c r="A2" s="68"/>
      <c r="B2" s="1"/>
      <c r="C2" s="1"/>
      <c r="D2" s="313"/>
      <c r="E2" s="313"/>
      <c r="F2" s="313"/>
    </row>
    <row r="3" spans="1:6" x14ac:dyDescent="0.25">
      <c r="A3" s="68"/>
      <c r="B3" s="1"/>
      <c r="C3" s="1"/>
      <c r="D3" s="313"/>
      <c r="E3" s="313"/>
      <c r="F3" s="313"/>
    </row>
    <row r="4" spans="1:6" x14ac:dyDescent="0.25">
      <c r="A4" s="68"/>
      <c r="B4" s="1"/>
      <c r="C4" s="1"/>
      <c r="D4" s="313"/>
      <c r="E4" s="313"/>
      <c r="F4" s="313"/>
    </row>
    <row r="5" spans="1:6" x14ac:dyDescent="0.25">
      <c r="A5" s="68"/>
      <c r="B5" s="1"/>
      <c r="C5" s="1"/>
      <c r="D5" s="313"/>
      <c r="E5" s="313"/>
      <c r="F5" s="313"/>
    </row>
    <row r="6" spans="1:6" x14ac:dyDescent="0.25">
      <c r="A6" s="68"/>
      <c r="B6" s="1"/>
      <c r="C6" s="1"/>
      <c r="D6" s="313"/>
      <c r="E6" s="313"/>
      <c r="F6" s="313"/>
    </row>
    <row r="7" spans="1:6" x14ac:dyDescent="0.25">
      <c r="A7" s="68"/>
      <c r="B7" s="1"/>
      <c r="C7" s="1"/>
      <c r="D7" s="313"/>
      <c r="E7" s="313"/>
      <c r="F7" s="313"/>
    </row>
    <row r="8" spans="1:6" x14ac:dyDescent="0.25">
      <c r="A8" s="68"/>
      <c r="B8" s="322"/>
      <c r="C8" s="322"/>
      <c r="D8" s="322"/>
      <c r="E8" s="68"/>
      <c r="F8" s="68"/>
    </row>
    <row r="9" spans="1:6" ht="83.25" customHeight="1" x14ac:dyDescent="0.3">
      <c r="A9" s="323" t="s">
        <v>957</v>
      </c>
      <c r="B9" s="323"/>
      <c r="C9" s="323"/>
      <c r="D9" s="323"/>
      <c r="E9" s="323"/>
      <c r="F9" s="323"/>
    </row>
    <row r="10" spans="1:6" ht="18.75" x14ac:dyDescent="0.3">
      <c r="A10" s="190"/>
      <c r="B10" s="191"/>
      <c r="C10" s="190"/>
      <c r="D10" s="68"/>
      <c r="E10" s="68"/>
      <c r="F10" s="68"/>
    </row>
    <row r="11" spans="1:6" x14ac:dyDescent="0.25">
      <c r="A11" s="68"/>
      <c r="B11" s="192"/>
      <c r="C11" s="68"/>
      <c r="D11" s="68"/>
      <c r="E11" s="68"/>
      <c r="F11" s="68"/>
    </row>
    <row r="12" spans="1:6" x14ac:dyDescent="0.25">
      <c r="A12" s="68"/>
      <c r="B12" s="192"/>
      <c r="C12" s="68"/>
      <c r="D12" s="68"/>
      <c r="E12" s="68"/>
      <c r="F12" s="68"/>
    </row>
    <row r="13" spans="1:6" x14ac:dyDescent="0.25">
      <c r="A13" s="324"/>
      <c r="B13" s="292"/>
      <c r="C13" s="293"/>
      <c r="D13" s="325" t="s">
        <v>958</v>
      </c>
      <c r="E13" s="325"/>
      <c r="F13" s="325"/>
    </row>
    <row r="14" spans="1:6" x14ac:dyDescent="0.25">
      <c r="A14" s="324"/>
      <c r="B14" s="292" t="s">
        <v>353</v>
      </c>
      <c r="C14" s="293" t="s">
        <v>354</v>
      </c>
      <c r="D14" s="230" t="s">
        <v>310</v>
      </c>
      <c r="E14" s="231" t="s">
        <v>311</v>
      </c>
      <c r="F14" s="231" t="s">
        <v>312</v>
      </c>
    </row>
    <row r="15" spans="1:6" x14ac:dyDescent="0.25">
      <c r="A15" s="179" t="s">
        <v>355</v>
      </c>
      <c r="B15" s="86"/>
      <c r="C15" s="199"/>
      <c r="D15" s="212">
        <f>D17+D376</f>
        <v>740960594.57000005</v>
      </c>
      <c r="E15" s="212">
        <f>E17+E376+E16</f>
        <v>651679289</v>
      </c>
      <c r="F15" s="212">
        <f>F17+F376+F16</f>
        <v>728892869</v>
      </c>
    </row>
    <row r="16" spans="1:6" x14ac:dyDescent="0.25">
      <c r="A16" s="167" t="s">
        <v>959</v>
      </c>
      <c r="B16" s="84"/>
      <c r="C16" s="200"/>
      <c r="D16" s="213"/>
      <c r="E16" s="214">
        <v>5325012</v>
      </c>
      <c r="F16" s="214">
        <v>11157658</v>
      </c>
    </row>
    <row r="17" spans="1:6" x14ac:dyDescent="0.25">
      <c r="A17" s="163" t="s">
        <v>960</v>
      </c>
      <c r="B17" s="86"/>
      <c r="C17" s="199"/>
      <c r="D17" s="212">
        <f>D18+D44+D86+D183+D208+D220+D253+D262+D271+D313+D328+D347+D367+D190+D362+D197</f>
        <v>686525505</v>
      </c>
      <c r="E17" s="212">
        <f>E18+E44+E86+E183+E208+E220+E253+E262+E271+E313+E328+E347+E367+E190+E362+E197</f>
        <v>608542373</v>
      </c>
      <c r="F17" s="212">
        <f>F18+F44+F86+F183+F208+F220+F253+F262+F271+F313+F328+F347+F367+F190+F362+F197</f>
        <v>679661307</v>
      </c>
    </row>
    <row r="18" spans="1:6" ht="48" x14ac:dyDescent="0.25">
      <c r="A18" s="90" t="s">
        <v>772</v>
      </c>
      <c r="B18" s="86" t="s">
        <v>773</v>
      </c>
      <c r="C18" s="199"/>
      <c r="D18" s="212">
        <f>D19+D32+D39</f>
        <v>49931538</v>
      </c>
      <c r="E18" s="212">
        <f>E19+E32+E39</f>
        <v>33273081</v>
      </c>
      <c r="F18" s="212">
        <f>F19+F32+F39</f>
        <v>34295081</v>
      </c>
    </row>
    <row r="19" spans="1:6" ht="48" x14ac:dyDescent="0.25">
      <c r="A19" s="94" t="s">
        <v>961</v>
      </c>
      <c r="B19" s="84" t="s">
        <v>775</v>
      </c>
      <c r="C19" s="200"/>
      <c r="D19" s="213">
        <f>D20</f>
        <v>35745457</v>
      </c>
      <c r="E19" s="213">
        <f>E20</f>
        <v>19174000</v>
      </c>
      <c r="F19" s="213">
        <f>F20</f>
        <v>19684000</v>
      </c>
    </row>
    <row r="20" spans="1:6" ht="36" x14ac:dyDescent="0.25">
      <c r="A20" s="94" t="s">
        <v>776</v>
      </c>
      <c r="B20" s="84" t="s">
        <v>777</v>
      </c>
      <c r="C20" s="200"/>
      <c r="D20" s="213">
        <f>D21+D23+D25+D30</f>
        <v>35745457</v>
      </c>
      <c r="E20" s="213">
        <f>E21+E23+E25+E30</f>
        <v>19174000</v>
      </c>
      <c r="F20" s="213">
        <f>F21+F23+F25+F30</f>
        <v>19684000</v>
      </c>
    </row>
    <row r="21" spans="1:6" ht="60" x14ac:dyDescent="0.25">
      <c r="A21" s="193" t="s">
        <v>778</v>
      </c>
      <c r="B21" s="84" t="s">
        <v>779</v>
      </c>
      <c r="C21" s="200"/>
      <c r="D21" s="213">
        <f>D22</f>
        <v>5345457</v>
      </c>
      <c r="E21" s="213">
        <f>E22</f>
        <v>0</v>
      </c>
      <c r="F21" s="213">
        <f>F22</f>
        <v>0</v>
      </c>
    </row>
    <row r="22" spans="1:6" ht="60" x14ac:dyDescent="0.25">
      <c r="A22" s="94" t="s">
        <v>368</v>
      </c>
      <c r="B22" s="84" t="s">
        <v>779</v>
      </c>
      <c r="C22" s="200">
        <v>100</v>
      </c>
      <c r="D22" s="215">
        <v>5345457</v>
      </c>
      <c r="E22" s="213">
        <v>0</v>
      </c>
      <c r="F22" s="213">
        <v>0</v>
      </c>
    </row>
    <row r="23" spans="1:6" ht="60" x14ac:dyDescent="0.25">
      <c r="A23" s="193" t="s">
        <v>780</v>
      </c>
      <c r="B23" s="84" t="s">
        <v>781</v>
      </c>
      <c r="C23" s="200"/>
      <c r="D23" s="215">
        <f>D24</f>
        <v>14453400</v>
      </c>
      <c r="E23" s="215">
        <f>E24</f>
        <v>17013000</v>
      </c>
      <c r="F23" s="215">
        <f>F24</f>
        <v>17523000</v>
      </c>
    </row>
    <row r="24" spans="1:6" ht="60" x14ac:dyDescent="0.25">
      <c r="A24" s="94" t="s">
        <v>368</v>
      </c>
      <c r="B24" s="84" t="s">
        <v>781</v>
      </c>
      <c r="C24" s="201">
        <v>100</v>
      </c>
      <c r="D24" s="216">
        <v>14453400</v>
      </c>
      <c r="E24" s="213">
        <v>17013000</v>
      </c>
      <c r="F24" s="213">
        <v>17523000</v>
      </c>
    </row>
    <row r="25" spans="1:6" ht="24" x14ac:dyDescent="0.25">
      <c r="A25" s="94" t="s">
        <v>524</v>
      </c>
      <c r="B25" s="84" t="s">
        <v>782</v>
      </c>
      <c r="C25" s="201"/>
      <c r="D25" s="216">
        <f>D27+D29+D26+D28</f>
        <v>15946600</v>
      </c>
      <c r="E25" s="216">
        <f>E27+E29</f>
        <v>2161000</v>
      </c>
      <c r="F25" s="216">
        <f>F27+F29</f>
        <v>2161000</v>
      </c>
    </row>
    <row r="26" spans="1:6" x14ac:dyDescent="0.25">
      <c r="A26" s="94"/>
      <c r="B26" s="84" t="s">
        <v>782</v>
      </c>
      <c r="C26" s="201">
        <v>100</v>
      </c>
      <c r="D26" s="216">
        <v>1013600</v>
      </c>
      <c r="E26" s="216"/>
      <c r="F26" s="216"/>
    </row>
    <row r="27" spans="1:6" ht="24" x14ac:dyDescent="0.25">
      <c r="A27" s="94" t="s">
        <v>379</v>
      </c>
      <c r="B27" s="84" t="s">
        <v>782</v>
      </c>
      <c r="C27" s="201">
        <v>200</v>
      </c>
      <c r="D27" s="217">
        <v>14172000</v>
      </c>
      <c r="E27" s="213">
        <v>2100000</v>
      </c>
      <c r="F27" s="213">
        <v>2100000</v>
      </c>
    </row>
    <row r="28" spans="1:6" x14ac:dyDescent="0.25">
      <c r="A28" s="94"/>
      <c r="B28" s="84" t="s">
        <v>782</v>
      </c>
      <c r="C28" s="201">
        <v>400</v>
      </c>
      <c r="D28" s="217">
        <v>700000</v>
      </c>
      <c r="E28" s="213"/>
      <c r="F28" s="213"/>
    </row>
    <row r="29" spans="1:6" x14ac:dyDescent="0.25">
      <c r="A29" s="94" t="s">
        <v>431</v>
      </c>
      <c r="B29" s="84" t="s">
        <v>962</v>
      </c>
      <c r="C29" s="201">
        <v>800</v>
      </c>
      <c r="D29" s="216">
        <v>61000</v>
      </c>
      <c r="E29" s="213">
        <v>61000</v>
      </c>
      <c r="F29" s="213">
        <v>61000</v>
      </c>
    </row>
    <row r="30" spans="1:6" ht="36" hidden="1" x14ac:dyDescent="0.25">
      <c r="A30" s="94" t="s">
        <v>783</v>
      </c>
      <c r="B30" s="84" t="s">
        <v>963</v>
      </c>
      <c r="C30" s="201"/>
      <c r="D30" s="216">
        <f>D31</f>
        <v>0</v>
      </c>
      <c r="E30" s="216">
        <f>E31</f>
        <v>0</v>
      </c>
      <c r="F30" s="216">
        <f>F31</f>
        <v>0</v>
      </c>
    </row>
    <row r="31" spans="1:6" ht="24" hidden="1" x14ac:dyDescent="0.25">
      <c r="A31" s="94" t="s">
        <v>379</v>
      </c>
      <c r="B31" s="84" t="s">
        <v>963</v>
      </c>
      <c r="C31" s="201">
        <v>200</v>
      </c>
      <c r="D31" s="216"/>
      <c r="E31" s="218">
        <v>0</v>
      </c>
      <c r="F31" s="218">
        <v>0</v>
      </c>
    </row>
    <row r="32" spans="1:6" ht="48" x14ac:dyDescent="0.25">
      <c r="A32" s="94" t="s">
        <v>964</v>
      </c>
      <c r="B32" s="84" t="s">
        <v>786</v>
      </c>
      <c r="C32" s="200"/>
      <c r="D32" s="213">
        <f t="shared" ref="D32:F32" si="0">D33</f>
        <v>11684000</v>
      </c>
      <c r="E32" s="213">
        <f t="shared" si="0"/>
        <v>11597000</v>
      </c>
      <c r="F32" s="213">
        <f t="shared" si="0"/>
        <v>12109000</v>
      </c>
    </row>
    <row r="33" spans="1:6" ht="36" x14ac:dyDescent="0.25">
      <c r="A33" s="94" t="s">
        <v>787</v>
      </c>
      <c r="B33" s="84" t="s">
        <v>926</v>
      </c>
      <c r="C33" s="200"/>
      <c r="D33" s="213">
        <f>D34+D37</f>
        <v>11684000</v>
      </c>
      <c r="E33" s="213">
        <f t="shared" ref="E33:F33" si="1">E34+E37</f>
        <v>11597000</v>
      </c>
      <c r="F33" s="213">
        <f t="shared" si="1"/>
        <v>12109000</v>
      </c>
    </row>
    <row r="34" spans="1:6" ht="24" x14ac:dyDescent="0.25">
      <c r="A34" s="94" t="s">
        <v>524</v>
      </c>
      <c r="B34" s="84" t="s">
        <v>965</v>
      </c>
      <c r="C34" s="200"/>
      <c r="D34" s="213">
        <f>+D35+D36</f>
        <v>2585000</v>
      </c>
      <c r="E34" s="213">
        <f t="shared" ref="E34:F34" si="2">+E35+E36</f>
        <v>1589000</v>
      </c>
      <c r="F34" s="213">
        <f t="shared" si="2"/>
        <v>1589000</v>
      </c>
    </row>
    <row r="35" spans="1:6" ht="24" x14ac:dyDescent="0.25">
      <c r="A35" s="94" t="s">
        <v>379</v>
      </c>
      <c r="B35" s="84" t="s">
        <v>965</v>
      </c>
      <c r="C35" s="201">
        <v>200</v>
      </c>
      <c r="D35" s="215">
        <v>2526000</v>
      </c>
      <c r="E35" s="213">
        <v>1530000</v>
      </c>
      <c r="F35" s="213">
        <v>1530000</v>
      </c>
    </row>
    <row r="36" spans="1:6" x14ac:dyDescent="0.25">
      <c r="A36" s="94" t="s">
        <v>431</v>
      </c>
      <c r="B36" s="84" t="s">
        <v>965</v>
      </c>
      <c r="C36" s="201">
        <v>800</v>
      </c>
      <c r="D36" s="216">
        <v>59000</v>
      </c>
      <c r="E36" s="213">
        <v>59000</v>
      </c>
      <c r="F36" s="213">
        <v>59000</v>
      </c>
    </row>
    <row r="37" spans="1:6" ht="60" x14ac:dyDescent="0.25">
      <c r="A37" s="193" t="s">
        <v>780</v>
      </c>
      <c r="B37" s="84" t="s">
        <v>781</v>
      </c>
      <c r="C37" s="200"/>
      <c r="D37" s="213">
        <f>D38</f>
        <v>9099000</v>
      </c>
      <c r="E37" s="213">
        <f t="shared" ref="E37" si="3">E38</f>
        <v>10008000</v>
      </c>
      <c r="F37" s="213">
        <f t="shared" ref="F37" si="4">F38</f>
        <v>10520000</v>
      </c>
    </row>
    <row r="38" spans="1:6" ht="60" x14ac:dyDescent="0.25">
      <c r="A38" s="94" t="s">
        <v>368</v>
      </c>
      <c r="B38" s="84" t="s">
        <v>1084</v>
      </c>
      <c r="C38" s="201">
        <v>100</v>
      </c>
      <c r="D38" s="216">
        <v>9099000</v>
      </c>
      <c r="E38" s="213">
        <v>10008000</v>
      </c>
      <c r="F38" s="213">
        <v>10520000</v>
      </c>
    </row>
    <row r="39" spans="1:6" ht="72" x14ac:dyDescent="0.25">
      <c r="A39" s="94" t="s">
        <v>790</v>
      </c>
      <c r="B39" s="84" t="s">
        <v>791</v>
      </c>
      <c r="C39" s="200"/>
      <c r="D39" s="213">
        <f t="shared" ref="D39:F40" si="5">+D40</f>
        <v>2502081</v>
      </c>
      <c r="E39" s="213">
        <f t="shared" si="5"/>
        <v>2502081</v>
      </c>
      <c r="F39" s="213">
        <f t="shared" si="5"/>
        <v>2502081</v>
      </c>
    </row>
    <row r="40" spans="1:6" ht="48" x14ac:dyDescent="0.25">
      <c r="A40" s="94" t="s">
        <v>792</v>
      </c>
      <c r="B40" s="84" t="s">
        <v>793</v>
      </c>
      <c r="C40" s="200"/>
      <c r="D40" s="213">
        <f t="shared" si="5"/>
        <v>2502081</v>
      </c>
      <c r="E40" s="213">
        <f t="shared" si="5"/>
        <v>2502081</v>
      </c>
      <c r="F40" s="213">
        <f t="shared" si="5"/>
        <v>2502081</v>
      </c>
    </row>
    <row r="41" spans="1:6" ht="60" x14ac:dyDescent="0.25">
      <c r="A41" s="94" t="s">
        <v>794</v>
      </c>
      <c r="B41" s="84" t="s">
        <v>795</v>
      </c>
      <c r="C41" s="200"/>
      <c r="D41" s="216">
        <f>D42+D43</f>
        <v>2502081</v>
      </c>
      <c r="E41" s="216">
        <f>E42+E43</f>
        <v>2502081</v>
      </c>
      <c r="F41" s="216">
        <f>F42+F43</f>
        <v>2502081</v>
      </c>
    </row>
    <row r="42" spans="1:6" ht="60" x14ac:dyDescent="0.25">
      <c r="A42" s="94" t="s">
        <v>368</v>
      </c>
      <c r="B42" s="84" t="s">
        <v>795</v>
      </c>
      <c r="C42" s="200">
        <v>100</v>
      </c>
      <c r="D42" s="213">
        <v>1630881</v>
      </c>
      <c r="E42" s="213">
        <v>1630881</v>
      </c>
      <c r="F42" s="213">
        <v>1630881</v>
      </c>
    </row>
    <row r="43" spans="1:6" ht="24" x14ac:dyDescent="0.25">
      <c r="A43" s="94" t="s">
        <v>518</v>
      </c>
      <c r="B43" s="84" t="s">
        <v>795</v>
      </c>
      <c r="C43" s="200">
        <v>300</v>
      </c>
      <c r="D43" s="215">
        <v>871200</v>
      </c>
      <c r="E43" s="215">
        <v>871200</v>
      </c>
      <c r="F43" s="215">
        <v>871200</v>
      </c>
    </row>
    <row r="44" spans="1:6" ht="48" x14ac:dyDescent="0.25">
      <c r="A44" s="90" t="s">
        <v>834</v>
      </c>
      <c r="B44" s="86" t="s">
        <v>388</v>
      </c>
      <c r="C44" s="199"/>
      <c r="D44" s="212">
        <f>D45+D50+D79</f>
        <v>20276082</v>
      </c>
      <c r="E44" s="212">
        <f>E45+E50+E79</f>
        <v>18896082</v>
      </c>
      <c r="F44" s="212">
        <f>F45+F50+F79</f>
        <v>24780869</v>
      </c>
    </row>
    <row r="45" spans="1:6" ht="48" x14ac:dyDescent="0.25">
      <c r="A45" s="94" t="s">
        <v>966</v>
      </c>
      <c r="B45" s="84" t="s">
        <v>848</v>
      </c>
      <c r="C45" s="200"/>
      <c r="D45" s="213">
        <f t="shared" ref="D45:F46" si="6">D46</f>
        <v>1740500</v>
      </c>
      <c r="E45" s="213">
        <f t="shared" si="6"/>
        <v>1740500</v>
      </c>
      <c r="F45" s="213">
        <f t="shared" si="6"/>
        <v>1740500</v>
      </c>
    </row>
    <row r="46" spans="1:6" ht="48" x14ac:dyDescent="0.25">
      <c r="A46" s="94" t="s">
        <v>849</v>
      </c>
      <c r="B46" s="84" t="s">
        <v>850</v>
      </c>
      <c r="C46" s="200"/>
      <c r="D46" s="213">
        <f t="shared" si="6"/>
        <v>1740500</v>
      </c>
      <c r="E46" s="213">
        <f t="shared" si="6"/>
        <v>1740500</v>
      </c>
      <c r="F46" s="213">
        <f t="shared" si="6"/>
        <v>1740500</v>
      </c>
    </row>
    <row r="47" spans="1:6" ht="36" x14ac:dyDescent="0.25">
      <c r="A47" s="94" t="s">
        <v>851</v>
      </c>
      <c r="B47" s="84" t="s">
        <v>852</v>
      </c>
      <c r="C47" s="200"/>
      <c r="D47" s="213">
        <f>D48+D49</f>
        <v>1740500</v>
      </c>
      <c r="E47" s="213">
        <f>E48+E49</f>
        <v>1740500</v>
      </c>
      <c r="F47" s="213">
        <f>F48+F49</f>
        <v>1740500</v>
      </c>
    </row>
    <row r="48" spans="1:6" ht="61.5" customHeight="1" x14ac:dyDescent="0.25">
      <c r="A48" s="94" t="s">
        <v>368</v>
      </c>
      <c r="B48" s="84" t="s">
        <v>852</v>
      </c>
      <c r="C48" s="200">
        <v>100</v>
      </c>
      <c r="D48" s="215">
        <v>1740500</v>
      </c>
      <c r="E48" s="213">
        <v>1740500</v>
      </c>
      <c r="F48" s="213">
        <v>1740500</v>
      </c>
    </row>
    <row r="49" spans="1:6" ht="1.5" hidden="1" customHeight="1" x14ac:dyDescent="0.25">
      <c r="A49" s="94" t="s">
        <v>379</v>
      </c>
      <c r="B49" s="84" t="s">
        <v>852</v>
      </c>
      <c r="C49" s="200">
        <v>200</v>
      </c>
      <c r="D49" s="213">
        <v>0</v>
      </c>
      <c r="E49" s="218">
        <v>0</v>
      </c>
      <c r="F49" s="218">
        <v>0</v>
      </c>
    </row>
    <row r="50" spans="1:6" ht="60" x14ac:dyDescent="0.25">
      <c r="A50" s="94" t="s">
        <v>804</v>
      </c>
      <c r="B50" s="84" t="s">
        <v>967</v>
      </c>
      <c r="C50" s="200"/>
      <c r="D50" s="213">
        <f>D51+D54+D61+D65+D72+D69</f>
        <v>13773040</v>
      </c>
      <c r="E50" s="213">
        <f>E51+E54+E61+E65+E72+E69</f>
        <v>12393040</v>
      </c>
      <c r="F50" s="213">
        <f>F51+F54+F61+F65+F72+F69</f>
        <v>18277827</v>
      </c>
    </row>
    <row r="51" spans="1:6" ht="48" x14ac:dyDescent="0.25">
      <c r="A51" s="94" t="s">
        <v>931</v>
      </c>
      <c r="B51" s="84" t="s">
        <v>806</v>
      </c>
      <c r="C51" s="200"/>
      <c r="D51" s="213">
        <f t="shared" ref="D51:F52" si="7">D52</f>
        <v>1380000</v>
      </c>
      <c r="E51" s="213">
        <f t="shared" si="7"/>
        <v>0</v>
      </c>
      <c r="F51" s="213">
        <f t="shared" si="7"/>
        <v>0</v>
      </c>
    </row>
    <row r="52" spans="1:6" ht="24" x14ac:dyDescent="0.25">
      <c r="A52" s="94" t="s">
        <v>807</v>
      </c>
      <c r="B52" s="84" t="s">
        <v>808</v>
      </c>
      <c r="C52" s="200"/>
      <c r="D52" s="213">
        <f t="shared" si="7"/>
        <v>1380000</v>
      </c>
      <c r="E52" s="213">
        <f t="shared" si="7"/>
        <v>0</v>
      </c>
      <c r="F52" s="213">
        <f t="shared" si="7"/>
        <v>0</v>
      </c>
    </row>
    <row r="53" spans="1:6" ht="24" x14ac:dyDescent="0.25">
      <c r="A53" s="94" t="s">
        <v>518</v>
      </c>
      <c r="B53" s="84" t="s">
        <v>808</v>
      </c>
      <c r="C53" s="200">
        <v>300</v>
      </c>
      <c r="D53" s="213">
        <v>1380000</v>
      </c>
      <c r="E53" s="218">
        <v>0</v>
      </c>
      <c r="F53" s="218">
        <v>0</v>
      </c>
    </row>
    <row r="54" spans="1:6" ht="36" x14ac:dyDescent="0.25">
      <c r="A54" s="94" t="s">
        <v>813</v>
      </c>
      <c r="B54" s="84" t="s">
        <v>814</v>
      </c>
      <c r="C54" s="200"/>
      <c r="D54" s="213">
        <f>D55+D58</f>
        <v>6195779</v>
      </c>
      <c r="E54" s="213">
        <f>E55+E58</f>
        <v>6195779</v>
      </c>
      <c r="F54" s="213">
        <f>F55+F58</f>
        <v>6195779</v>
      </c>
    </row>
    <row r="55" spans="1:6" ht="24" x14ac:dyDescent="0.25">
      <c r="A55" s="94" t="s">
        <v>815</v>
      </c>
      <c r="B55" s="84" t="s">
        <v>816</v>
      </c>
      <c r="C55" s="200"/>
      <c r="D55" s="213">
        <f>D56+D57</f>
        <v>5860079</v>
      </c>
      <c r="E55" s="213">
        <f>E56+E57</f>
        <v>5860079</v>
      </c>
      <c r="F55" s="213">
        <f>F56+F57</f>
        <v>5860079</v>
      </c>
    </row>
    <row r="56" spans="1:6" ht="24" x14ac:dyDescent="0.25">
      <c r="A56" s="94" t="s">
        <v>379</v>
      </c>
      <c r="B56" s="84" t="s">
        <v>816</v>
      </c>
      <c r="C56" s="200">
        <v>200</v>
      </c>
      <c r="D56" s="215">
        <v>69600</v>
      </c>
      <c r="E56" s="213">
        <v>69600</v>
      </c>
      <c r="F56" s="213">
        <v>69600</v>
      </c>
    </row>
    <row r="57" spans="1:6" ht="24" x14ac:dyDescent="0.25">
      <c r="A57" s="94" t="s">
        <v>518</v>
      </c>
      <c r="B57" s="84" t="s">
        <v>816</v>
      </c>
      <c r="C57" s="200">
        <v>300</v>
      </c>
      <c r="D57" s="215">
        <v>5790479</v>
      </c>
      <c r="E57" s="213">
        <v>5790479</v>
      </c>
      <c r="F57" s="213">
        <v>5790479</v>
      </c>
    </row>
    <row r="58" spans="1:6" ht="24" x14ac:dyDescent="0.25">
      <c r="A58" s="94" t="s">
        <v>817</v>
      </c>
      <c r="B58" s="84" t="s">
        <v>818</v>
      </c>
      <c r="C58" s="200"/>
      <c r="D58" s="213">
        <f>D59+D60</f>
        <v>335700</v>
      </c>
      <c r="E58" s="213">
        <f>E59+E60</f>
        <v>335700</v>
      </c>
      <c r="F58" s="213">
        <f>F59+F60</f>
        <v>335700</v>
      </c>
    </row>
    <row r="59" spans="1:6" ht="24" x14ac:dyDescent="0.25">
      <c r="A59" s="94" t="s">
        <v>379</v>
      </c>
      <c r="B59" s="84" t="s">
        <v>818</v>
      </c>
      <c r="C59" s="200">
        <v>200</v>
      </c>
      <c r="D59" s="215">
        <v>5700</v>
      </c>
      <c r="E59" s="213">
        <v>5700</v>
      </c>
      <c r="F59" s="213">
        <v>5700</v>
      </c>
    </row>
    <row r="60" spans="1:6" ht="24" x14ac:dyDescent="0.25">
      <c r="A60" s="94" t="s">
        <v>518</v>
      </c>
      <c r="B60" s="84" t="s">
        <v>818</v>
      </c>
      <c r="C60" s="200">
        <v>300</v>
      </c>
      <c r="D60" s="80">
        <v>330000</v>
      </c>
      <c r="E60" s="213">
        <v>330000</v>
      </c>
      <c r="F60" s="213">
        <v>330000</v>
      </c>
    </row>
    <row r="61" spans="1:6" ht="36" x14ac:dyDescent="0.25">
      <c r="A61" s="94" t="s">
        <v>819</v>
      </c>
      <c r="B61" s="84" t="s">
        <v>820</v>
      </c>
      <c r="C61" s="200"/>
      <c r="D61" s="213">
        <f>D62</f>
        <v>78433</v>
      </c>
      <c r="E61" s="213">
        <f>E62</f>
        <v>78433</v>
      </c>
      <c r="F61" s="213">
        <f>F62</f>
        <v>78433</v>
      </c>
    </row>
    <row r="62" spans="1:6" ht="36" x14ac:dyDescent="0.25">
      <c r="A62" s="94" t="s">
        <v>821</v>
      </c>
      <c r="B62" s="84" t="s">
        <v>822</v>
      </c>
      <c r="C62" s="200"/>
      <c r="D62" s="213">
        <f>D63+D64</f>
        <v>78433</v>
      </c>
      <c r="E62" s="213">
        <f>E63+E64</f>
        <v>78433</v>
      </c>
      <c r="F62" s="213">
        <f>F63+F64</f>
        <v>78433</v>
      </c>
    </row>
    <row r="63" spans="1:6" ht="24" x14ac:dyDescent="0.25">
      <c r="A63" s="94" t="s">
        <v>379</v>
      </c>
      <c r="B63" s="84" t="s">
        <v>822</v>
      </c>
      <c r="C63" s="200">
        <v>200</v>
      </c>
      <c r="D63" s="215">
        <v>1050</v>
      </c>
      <c r="E63" s="213">
        <v>1050</v>
      </c>
      <c r="F63" s="213">
        <v>1050</v>
      </c>
    </row>
    <row r="64" spans="1:6" ht="24" x14ac:dyDescent="0.25">
      <c r="A64" s="94" t="s">
        <v>518</v>
      </c>
      <c r="B64" s="84" t="s">
        <v>822</v>
      </c>
      <c r="C64" s="200">
        <v>300</v>
      </c>
      <c r="D64" s="215">
        <v>77383</v>
      </c>
      <c r="E64" s="213">
        <v>77383</v>
      </c>
      <c r="F64" s="213">
        <v>77383</v>
      </c>
    </row>
    <row r="65" spans="1:6" ht="36" x14ac:dyDescent="0.25">
      <c r="A65" s="94" t="s">
        <v>823</v>
      </c>
      <c r="B65" s="84" t="s">
        <v>824</v>
      </c>
      <c r="C65" s="200"/>
      <c r="D65" s="213">
        <f>D66</f>
        <v>234042</v>
      </c>
      <c r="E65" s="213">
        <f>E66</f>
        <v>234042</v>
      </c>
      <c r="F65" s="213">
        <f>F66</f>
        <v>234042</v>
      </c>
    </row>
    <row r="66" spans="1:6" ht="36" x14ac:dyDescent="0.25">
      <c r="A66" s="94" t="s">
        <v>825</v>
      </c>
      <c r="B66" s="84" t="s">
        <v>826</v>
      </c>
      <c r="C66" s="200"/>
      <c r="D66" s="213">
        <f>D67+D68</f>
        <v>234042</v>
      </c>
      <c r="E66" s="213">
        <f>E67+E68</f>
        <v>234042</v>
      </c>
      <c r="F66" s="213">
        <f>F67+F68</f>
        <v>234042</v>
      </c>
    </row>
    <row r="67" spans="1:6" ht="24" x14ac:dyDescent="0.25">
      <c r="A67" s="94" t="s">
        <v>379</v>
      </c>
      <c r="B67" s="84" t="s">
        <v>826</v>
      </c>
      <c r="C67" s="200">
        <v>200</v>
      </c>
      <c r="D67" s="215">
        <v>4000</v>
      </c>
      <c r="E67" s="213">
        <v>4000</v>
      </c>
      <c r="F67" s="213">
        <v>4000</v>
      </c>
    </row>
    <row r="68" spans="1:6" ht="23.25" customHeight="1" x14ac:dyDescent="0.25">
      <c r="A68" s="94" t="s">
        <v>518</v>
      </c>
      <c r="B68" s="84" t="s">
        <v>826</v>
      </c>
      <c r="C68" s="200">
        <v>300</v>
      </c>
      <c r="D68" s="80">
        <v>230042</v>
      </c>
      <c r="E68" s="213">
        <v>230042</v>
      </c>
      <c r="F68" s="213">
        <v>230042</v>
      </c>
    </row>
    <row r="69" spans="1:6" ht="36" hidden="1" x14ac:dyDescent="0.25">
      <c r="A69" s="94" t="s">
        <v>827</v>
      </c>
      <c r="B69" s="83" t="s">
        <v>828</v>
      </c>
      <c r="C69" s="201"/>
      <c r="D69" s="215">
        <f t="shared" ref="D69:F70" si="8">D70</f>
        <v>0</v>
      </c>
      <c r="E69" s="215">
        <f t="shared" si="8"/>
        <v>0</v>
      </c>
      <c r="F69" s="215">
        <f t="shared" si="8"/>
        <v>0</v>
      </c>
    </row>
    <row r="70" spans="1:6" ht="36" hidden="1" x14ac:dyDescent="0.25">
      <c r="A70" s="94" t="s">
        <v>829</v>
      </c>
      <c r="B70" s="83" t="s">
        <v>830</v>
      </c>
      <c r="C70" s="201"/>
      <c r="D70" s="215">
        <f t="shared" si="8"/>
        <v>0</v>
      </c>
      <c r="E70" s="215">
        <f t="shared" si="8"/>
        <v>0</v>
      </c>
      <c r="F70" s="215">
        <f t="shared" si="8"/>
        <v>0</v>
      </c>
    </row>
    <row r="71" spans="1:6" ht="24" hidden="1" x14ac:dyDescent="0.25">
      <c r="A71" s="94" t="s">
        <v>379</v>
      </c>
      <c r="B71" s="83" t="s">
        <v>830</v>
      </c>
      <c r="C71" s="201">
        <v>200</v>
      </c>
      <c r="D71" s="213">
        <v>0</v>
      </c>
      <c r="E71" s="218">
        <v>0</v>
      </c>
      <c r="F71" s="218">
        <v>0</v>
      </c>
    </row>
    <row r="72" spans="1:6" ht="36" x14ac:dyDescent="0.25">
      <c r="A72" s="94" t="s">
        <v>968</v>
      </c>
      <c r="B72" s="83" t="s">
        <v>392</v>
      </c>
      <c r="C72" s="201"/>
      <c r="D72" s="213">
        <f>D76+D73</f>
        <v>5884786</v>
      </c>
      <c r="E72" s="213">
        <f t="shared" ref="E72:F72" si="9">E76+E73</f>
        <v>5884786</v>
      </c>
      <c r="F72" s="213">
        <f t="shared" si="9"/>
        <v>11769573</v>
      </c>
    </row>
    <row r="73" spans="1:6" ht="60" x14ac:dyDescent="0.25">
      <c r="A73" s="94" t="s">
        <v>393</v>
      </c>
      <c r="B73" s="83" t="s">
        <v>1093</v>
      </c>
      <c r="C73" s="201"/>
      <c r="D73" s="213">
        <f>D74+D75</f>
        <v>0</v>
      </c>
      <c r="E73" s="213">
        <f t="shared" ref="E73:F73" si="10">E74+E75</f>
        <v>5884786</v>
      </c>
      <c r="F73" s="213">
        <f t="shared" si="10"/>
        <v>11769573</v>
      </c>
    </row>
    <row r="74" spans="1:6" ht="60" x14ac:dyDescent="0.25">
      <c r="A74" s="94" t="s">
        <v>368</v>
      </c>
      <c r="B74" s="83" t="s">
        <v>1093</v>
      </c>
      <c r="C74" s="201">
        <v>100</v>
      </c>
      <c r="D74" s="213"/>
      <c r="E74" s="213">
        <v>86967</v>
      </c>
      <c r="F74" s="213">
        <v>173934</v>
      </c>
    </row>
    <row r="75" spans="1:6" ht="24" x14ac:dyDescent="0.25">
      <c r="A75" s="94" t="s">
        <v>573</v>
      </c>
      <c r="B75" s="83" t="s">
        <v>1093</v>
      </c>
      <c r="C75" s="201">
        <v>400</v>
      </c>
      <c r="D75" s="213">
        <v>0</v>
      </c>
      <c r="E75" s="213">
        <v>5797819</v>
      </c>
      <c r="F75" s="213">
        <v>11595639</v>
      </c>
    </row>
    <row r="76" spans="1:6" ht="60" x14ac:dyDescent="0.25">
      <c r="A76" s="94" t="s">
        <v>393</v>
      </c>
      <c r="B76" s="83" t="s">
        <v>1094</v>
      </c>
      <c r="C76" s="201"/>
      <c r="D76" s="213">
        <f>D78+D77</f>
        <v>5884786</v>
      </c>
      <c r="E76" s="213">
        <f>E78+E77</f>
        <v>0</v>
      </c>
      <c r="F76" s="213">
        <f>F78+F77</f>
        <v>0</v>
      </c>
    </row>
    <row r="77" spans="1:6" ht="60" x14ac:dyDescent="0.25">
      <c r="A77" s="94" t="s">
        <v>368</v>
      </c>
      <c r="B77" s="83" t="s">
        <v>1094</v>
      </c>
      <c r="C77" s="201">
        <v>100</v>
      </c>
      <c r="D77" s="215">
        <v>86967</v>
      </c>
      <c r="E77" s="215"/>
      <c r="F77" s="215"/>
    </row>
    <row r="78" spans="1:6" ht="24" x14ac:dyDescent="0.25">
      <c r="A78" s="94" t="s">
        <v>573</v>
      </c>
      <c r="B78" s="83" t="s">
        <v>1094</v>
      </c>
      <c r="C78" s="201">
        <v>400</v>
      </c>
      <c r="D78" s="213">
        <v>5797819</v>
      </c>
      <c r="E78" s="213">
        <v>0</v>
      </c>
      <c r="F78" s="213">
        <v>0</v>
      </c>
    </row>
    <row r="79" spans="1:6" ht="60" x14ac:dyDescent="0.25">
      <c r="A79" s="94" t="s">
        <v>969</v>
      </c>
      <c r="B79" s="84" t="s">
        <v>938</v>
      </c>
      <c r="C79" s="200"/>
      <c r="D79" s="213">
        <f>D80+D83</f>
        <v>4762542</v>
      </c>
      <c r="E79" s="213">
        <f>E80+E83</f>
        <v>4762542</v>
      </c>
      <c r="F79" s="213">
        <f>F80+F83</f>
        <v>4762542</v>
      </c>
    </row>
    <row r="80" spans="1:6" ht="60" x14ac:dyDescent="0.25">
      <c r="A80" s="94" t="s">
        <v>853</v>
      </c>
      <c r="B80" s="84" t="s">
        <v>838</v>
      </c>
      <c r="C80" s="200"/>
      <c r="D80" s="213">
        <f t="shared" ref="D80:F81" si="11">D81</f>
        <v>1044300</v>
      </c>
      <c r="E80" s="213">
        <f t="shared" si="11"/>
        <v>1044300</v>
      </c>
      <c r="F80" s="213">
        <f t="shared" si="11"/>
        <v>1044300</v>
      </c>
    </row>
    <row r="81" spans="1:6" ht="48" x14ac:dyDescent="0.25">
      <c r="A81" s="94" t="s">
        <v>854</v>
      </c>
      <c r="B81" s="84" t="s">
        <v>855</v>
      </c>
      <c r="C81" s="200"/>
      <c r="D81" s="213">
        <f t="shared" si="11"/>
        <v>1044300</v>
      </c>
      <c r="E81" s="213">
        <f t="shared" si="11"/>
        <v>1044300</v>
      </c>
      <c r="F81" s="213">
        <f t="shared" si="11"/>
        <v>1044300</v>
      </c>
    </row>
    <row r="82" spans="1:6" ht="60" x14ac:dyDescent="0.25">
      <c r="A82" s="94" t="s">
        <v>368</v>
      </c>
      <c r="B82" s="84" t="s">
        <v>855</v>
      </c>
      <c r="C82" s="200">
        <v>100</v>
      </c>
      <c r="D82" s="274">
        <v>1044300</v>
      </c>
      <c r="E82" s="274">
        <v>1044300</v>
      </c>
      <c r="F82" s="274">
        <v>1044300</v>
      </c>
    </row>
    <row r="83" spans="1:6" ht="72" x14ac:dyDescent="0.25">
      <c r="A83" s="94" t="s">
        <v>837</v>
      </c>
      <c r="B83" s="84" t="s">
        <v>970</v>
      </c>
      <c r="C83" s="200"/>
      <c r="D83" s="213">
        <f t="shared" ref="D83:F84" si="12">D84</f>
        <v>3718242</v>
      </c>
      <c r="E83" s="213">
        <f t="shared" si="12"/>
        <v>3718242</v>
      </c>
      <c r="F83" s="213">
        <f t="shared" si="12"/>
        <v>3718242</v>
      </c>
    </row>
    <row r="84" spans="1:6" ht="36" x14ac:dyDescent="0.25">
      <c r="A84" s="94" t="s">
        <v>839</v>
      </c>
      <c r="B84" s="84" t="s">
        <v>971</v>
      </c>
      <c r="C84" s="200"/>
      <c r="D84" s="213">
        <f t="shared" si="12"/>
        <v>3718242</v>
      </c>
      <c r="E84" s="213">
        <f t="shared" si="12"/>
        <v>3718242</v>
      </c>
      <c r="F84" s="213">
        <f t="shared" si="12"/>
        <v>3718242</v>
      </c>
    </row>
    <row r="85" spans="1:6" ht="24" x14ac:dyDescent="0.25">
      <c r="A85" s="94" t="s">
        <v>518</v>
      </c>
      <c r="B85" s="84" t="s">
        <v>971</v>
      </c>
      <c r="C85" s="200">
        <v>300</v>
      </c>
      <c r="D85" s="80">
        <v>3718242</v>
      </c>
      <c r="E85" s="213">
        <v>3718242</v>
      </c>
      <c r="F85" s="213">
        <v>3718242</v>
      </c>
    </row>
    <row r="86" spans="1:6" ht="36" x14ac:dyDescent="0.25">
      <c r="A86" s="90" t="s">
        <v>972</v>
      </c>
      <c r="B86" s="86" t="s">
        <v>475</v>
      </c>
      <c r="C86" s="199"/>
      <c r="D86" s="212">
        <f>D87+D95+D170</f>
        <v>470442112</v>
      </c>
      <c r="E86" s="212">
        <f>E87+E95+E170</f>
        <v>403314150</v>
      </c>
      <c r="F86" s="212">
        <f>F87+F95+F170</f>
        <v>555858584</v>
      </c>
    </row>
    <row r="87" spans="1:6" ht="24" x14ac:dyDescent="0.25">
      <c r="A87" s="94" t="s">
        <v>973</v>
      </c>
      <c r="B87" s="84" t="s">
        <v>477</v>
      </c>
      <c r="C87" s="200"/>
      <c r="D87" s="213">
        <f>D88</f>
        <v>3958414</v>
      </c>
      <c r="E87" s="213">
        <f>E88</f>
        <v>3566414</v>
      </c>
      <c r="F87" s="213">
        <f>F88</f>
        <v>3566414</v>
      </c>
    </row>
    <row r="88" spans="1:6" ht="48" x14ac:dyDescent="0.25">
      <c r="A88" s="94" t="s">
        <v>759</v>
      </c>
      <c r="B88" s="84" t="s">
        <v>479</v>
      </c>
      <c r="C88" s="200"/>
      <c r="D88" s="213">
        <f>D89+D91</f>
        <v>3958414</v>
      </c>
      <c r="E88" s="213">
        <f>E89+E91</f>
        <v>3566414</v>
      </c>
      <c r="F88" s="213">
        <f>F89+F91</f>
        <v>3566414</v>
      </c>
    </row>
    <row r="89" spans="1:6" ht="36" x14ac:dyDescent="0.25">
      <c r="A89" s="98" t="s">
        <v>480</v>
      </c>
      <c r="B89" s="84" t="s">
        <v>481</v>
      </c>
      <c r="C89" s="200"/>
      <c r="D89" s="213">
        <f>D90</f>
        <v>195414</v>
      </c>
      <c r="E89" s="213">
        <f>E90</f>
        <v>195414</v>
      </c>
      <c r="F89" s="213">
        <f>F90</f>
        <v>195414</v>
      </c>
    </row>
    <row r="90" spans="1:6" ht="60" x14ac:dyDescent="0.25">
      <c r="A90" s="94" t="s">
        <v>368</v>
      </c>
      <c r="B90" s="84" t="s">
        <v>481</v>
      </c>
      <c r="C90" s="200">
        <v>100</v>
      </c>
      <c r="D90" s="215">
        <v>195414</v>
      </c>
      <c r="E90" s="215">
        <v>195414</v>
      </c>
      <c r="F90" s="215">
        <v>195414</v>
      </c>
    </row>
    <row r="91" spans="1:6" ht="24" x14ac:dyDescent="0.25">
      <c r="A91" s="94" t="s">
        <v>524</v>
      </c>
      <c r="B91" s="84" t="s">
        <v>760</v>
      </c>
      <c r="C91" s="200"/>
      <c r="D91" s="215">
        <f>D92+D93+D94</f>
        <v>3763000</v>
      </c>
      <c r="E91" s="215">
        <f>E92+E93+E94</f>
        <v>3371000</v>
      </c>
      <c r="F91" s="215">
        <f>F92+F93+F94</f>
        <v>3371000</v>
      </c>
    </row>
    <row r="92" spans="1:6" ht="60" x14ac:dyDescent="0.25">
      <c r="A92" s="94" t="s">
        <v>368</v>
      </c>
      <c r="B92" s="276" t="s">
        <v>760</v>
      </c>
      <c r="C92" s="277">
        <v>100</v>
      </c>
      <c r="D92" s="274">
        <v>2864000</v>
      </c>
      <c r="E92" s="278">
        <v>2864000</v>
      </c>
      <c r="F92" s="278">
        <v>2864000</v>
      </c>
    </row>
    <row r="93" spans="1:6" ht="24" x14ac:dyDescent="0.25">
      <c r="A93" s="94" t="s">
        <v>379</v>
      </c>
      <c r="B93" s="276" t="s">
        <v>760</v>
      </c>
      <c r="C93" s="277">
        <v>200</v>
      </c>
      <c r="D93" s="274">
        <v>892000</v>
      </c>
      <c r="E93" s="278">
        <v>500000</v>
      </c>
      <c r="F93" s="278">
        <v>500000</v>
      </c>
    </row>
    <row r="94" spans="1:6" x14ac:dyDescent="0.25">
      <c r="A94" s="94" t="s">
        <v>431</v>
      </c>
      <c r="B94" s="279" t="s">
        <v>760</v>
      </c>
      <c r="C94" s="280">
        <v>800</v>
      </c>
      <c r="D94" s="281">
        <v>7000</v>
      </c>
      <c r="E94" s="278">
        <v>7000</v>
      </c>
      <c r="F94" s="278">
        <v>7000</v>
      </c>
    </row>
    <row r="95" spans="1:6" ht="24" x14ac:dyDescent="0.25">
      <c r="A95" s="94" t="s">
        <v>974</v>
      </c>
      <c r="B95" s="84" t="s">
        <v>683</v>
      </c>
      <c r="C95" s="200"/>
      <c r="D95" s="213">
        <f>D96+D106+D122+D134</f>
        <v>455943253</v>
      </c>
      <c r="E95" s="213">
        <f>E96+E106+E122+E134</f>
        <v>389614529</v>
      </c>
      <c r="F95" s="213">
        <f>F96+F106+F122+F134</f>
        <v>541790963</v>
      </c>
    </row>
    <row r="96" spans="1:6" ht="24" x14ac:dyDescent="0.25">
      <c r="A96" s="94" t="s">
        <v>652</v>
      </c>
      <c r="B96" s="84" t="s">
        <v>653</v>
      </c>
      <c r="C96" s="200"/>
      <c r="D96" s="213">
        <f>D97+D100+D104</f>
        <v>70537627</v>
      </c>
      <c r="E96" s="213">
        <f>E97+E100+E104</f>
        <v>65724662</v>
      </c>
      <c r="F96" s="213">
        <f>F97+F100+F104</f>
        <v>65724662</v>
      </c>
    </row>
    <row r="97" spans="1:6" ht="108" x14ac:dyDescent="0.25">
      <c r="A97" s="94" t="s">
        <v>975</v>
      </c>
      <c r="B97" s="84" t="s">
        <v>655</v>
      </c>
      <c r="C97" s="200"/>
      <c r="D97" s="213">
        <f>D98+D99</f>
        <v>35637627</v>
      </c>
      <c r="E97" s="213">
        <f>E98+E99</f>
        <v>33334662</v>
      </c>
      <c r="F97" s="213">
        <f>F98+F99</f>
        <v>33334662</v>
      </c>
    </row>
    <row r="98" spans="1:6" ht="60" x14ac:dyDescent="0.25">
      <c r="A98" s="94" t="s">
        <v>368</v>
      </c>
      <c r="B98" s="84" t="s">
        <v>655</v>
      </c>
      <c r="C98" s="200">
        <v>100</v>
      </c>
      <c r="D98" s="215">
        <v>35330516</v>
      </c>
      <c r="E98" s="213">
        <v>33027551</v>
      </c>
      <c r="F98" s="213">
        <v>33027551</v>
      </c>
    </row>
    <row r="99" spans="1:6" ht="24" x14ac:dyDescent="0.25">
      <c r="A99" s="94" t="s">
        <v>379</v>
      </c>
      <c r="B99" s="84" t="s">
        <v>655</v>
      </c>
      <c r="C99" s="200">
        <v>200</v>
      </c>
      <c r="D99" s="216">
        <v>307111</v>
      </c>
      <c r="E99" s="213">
        <v>307111</v>
      </c>
      <c r="F99" s="213">
        <v>307111</v>
      </c>
    </row>
    <row r="100" spans="1:6" ht="24" x14ac:dyDescent="0.25">
      <c r="A100" s="94" t="s">
        <v>976</v>
      </c>
      <c r="B100" s="84" t="s">
        <v>656</v>
      </c>
      <c r="C100" s="200"/>
      <c r="D100" s="215">
        <f>D101+D102+D103</f>
        <v>30788000</v>
      </c>
      <c r="E100" s="215">
        <f>E101+E102+E103</f>
        <v>28278000</v>
      </c>
      <c r="F100" s="215">
        <f>F101+F102+F103</f>
        <v>28278000</v>
      </c>
    </row>
    <row r="101" spans="1:6" ht="60" x14ac:dyDescent="0.25">
      <c r="A101" s="94" t="s">
        <v>368</v>
      </c>
      <c r="B101" s="84" t="s">
        <v>656</v>
      </c>
      <c r="C101" s="201">
        <v>100</v>
      </c>
      <c r="D101" s="216">
        <v>20021000</v>
      </c>
      <c r="E101" s="213">
        <v>20021000</v>
      </c>
      <c r="F101" s="213">
        <v>20021000</v>
      </c>
    </row>
    <row r="102" spans="1:6" ht="24" x14ac:dyDescent="0.25">
      <c r="A102" s="94" t="s">
        <v>379</v>
      </c>
      <c r="B102" s="84" t="s">
        <v>656</v>
      </c>
      <c r="C102" s="201">
        <v>200</v>
      </c>
      <c r="D102" s="219">
        <v>10310000</v>
      </c>
      <c r="E102" s="213">
        <v>7800000</v>
      </c>
      <c r="F102" s="213">
        <v>7800000</v>
      </c>
    </row>
    <row r="103" spans="1:6" x14ac:dyDescent="0.25">
      <c r="A103" s="94" t="s">
        <v>431</v>
      </c>
      <c r="B103" s="84" t="s">
        <v>656</v>
      </c>
      <c r="C103" s="201">
        <v>800</v>
      </c>
      <c r="D103" s="216">
        <v>457000</v>
      </c>
      <c r="E103" s="213">
        <v>457000</v>
      </c>
      <c r="F103" s="213">
        <v>457000</v>
      </c>
    </row>
    <row r="104" spans="1:6" ht="36" x14ac:dyDescent="0.25">
      <c r="A104" s="94" t="s">
        <v>691</v>
      </c>
      <c r="B104" s="83" t="s">
        <v>658</v>
      </c>
      <c r="C104" s="201"/>
      <c r="D104" s="216">
        <f>D105</f>
        <v>4112000</v>
      </c>
      <c r="E104" s="216">
        <f>E105</f>
        <v>4112000</v>
      </c>
      <c r="F104" s="216">
        <f>F105</f>
        <v>4112000</v>
      </c>
    </row>
    <row r="105" spans="1:6" ht="24" x14ac:dyDescent="0.25">
      <c r="A105" s="94" t="s">
        <v>379</v>
      </c>
      <c r="B105" s="83" t="s">
        <v>658</v>
      </c>
      <c r="C105" s="201">
        <v>200</v>
      </c>
      <c r="D105" s="216">
        <v>4112000</v>
      </c>
      <c r="E105" s="213">
        <v>4112000</v>
      </c>
      <c r="F105" s="213">
        <v>4112000</v>
      </c>
    </row>
    <row r="106" spans="1:6" ht="24" x14ac:dyDescent="0.25">
      <c r="A106" s="94" t="s">
        <v>953</v>
      </c>
      <c r="B106" s="84" t="s">
        <v>660</v>
      </c>
      <c r="C106" s="200"/>
      <c r="D106" s="213">
        <f>D107+D109+D114+D116+D118+D111+D120</f>
        <v>7818950</v>
      </c>
      <c r="E106" s="213">
        <f>E107+E109+E114+E116+E118+E111+E120</f>
        <v>2638660</v>
      </c>
      <c r="F106" s="213">
        <f>F107+F109+F114+F116+F118+F111+F120</f>
        <v>2638660</v>
      </c>
    </row>
    <row r="107" spans="1:6" ht="36" x14ac:dyDescent="0.25">
      <c r="A107" s="123" t="s">
        <v>663</v>
      </c>
      <c r="B107" s="83" t="s">
        <v>664</v>
      </c>
      <c r="C107" s="201"/>
      <c r="D107" s="215">
        <f>D108</f>
        <v>4482</v>
      </c>
      <c r="E107" s="215">
        <f>E108</f>
        <v>4482</v>
      </c>
      <c r="F107" s="215">
        <f>F108</f>
        <v>4482</v>
      </c>
    </row>
    <row r="108" spans="1:6" ht="60" x14ac:dyDescent="0.25">
      <c r="A108" s="94" t="s">
        <v>368</v>
      </c>
      <c r="B108" s="83" t="s">
        <v>664</v>
      </c>
      <c r="C108" s="201">
        <v>100</v>
      </c>
      <c r="D108" s="216">
        <v>4482</v>
      </c>
      <c r="E108" s="213">
        <v>4482</v>
      </c>
      <c r="F108" s="213">
        <v>4482</v>
      </c>
    </row>
    <row r="109" spans="1:6" ht="36" x14ac:dyDescent="0.25">
      <c r="A109" s="123" t="s">
        <v>665</v>
      </c>
      <c r="B109" s="83" t="s">
        <v>666</v>
      </c>
      <c r="C109" s="201"/>
      <c r="D109" s="215">
        <f>D110</f>
        <v>57258</v>
      </c>
      <c r="E109" s="215">
        <f>E110</f>
        <v>57258</v>
      </c>
      <c r="F109" s="215">
        <f>F110</f>
        <v>57258</v>
      </c>
    </row>
    <row r="110" spans="1:6" ht="60" x14ac:dyDescent="0.25">
      <c r="A110" s="94" t="s">
        <v>368</v>
      </c>
      <c r="B110" s="83" t="s">
        <v>666</v>
      </c>
      <c r="C110" s="201">
        <v>100</v>
      </c>
      <c r="D110" s="216">
        <v>57258</v>
      </c>
      <c r="E110" s="213">
        <v>57258</v>
      </c>
      <c r="F110" s="213">
        <v>57258</v>
      </c>
    </row>
    <row r="111" spans="1:6" ht="60" x14ac:dyDescent="0.25">
      <c r="A111" s="94" t="s">
        <v>661</v>
      </c>
      <c r="B111" s="84" t="s">
        <v>662</v>
      </c>
      <c r="C111" s="201"/>
      <c r="D111" s="215">
        <f>D112+D113</f>
        <v>2477710</v>
      </c>
      <c r="E111" s="215">
        <f>E112+E113</f>
        <v>1508938</v>
      </c>
      <c r="F111" s="215">
        <f>F112+F113</f>
        <v>1508938</v>
      </c>
    </row>
    <row r="112" spans="1:6" ht="60" x14ac:dyDescent="0.25">
      <c r="A112" s="94" t="s">
        <v>368</v>
      </c>
      <c r="B112" s="84" t="s">
        <v>662</v>
      </c>
      <c r="C112" s="201">
        <v>100</v>
      </c>
      <c r="D112" s="215">
        <v>1979710</v>
      </c>
      <c r="E112" s="215">
        <v>1210938</v>
      </c>
      <c r="F112" s="215">
        <v>1210938</v>
      </c>
    </row>
    <row r="113" spans="1:6" ht="24" x14ac:dyDescent="0.25">
      <c r="A113" s="94" t="s">
        <v>518</v>
      </c>
      <c r="B113" s="84" t="s">
        <v>662</v>
      </c>
      <c r="C113" s="201">
        <v>300</v>
      </c>
      <c r="D113" s="215">
        <v>498000</v>
      </c>
      <c r="E113" s="215">
        <v>298000</v>
      </c>
      <c r="F113" s="215">
        <v>298000</v>
      </c>
    </row>
    <row r="114" spans="1:6" ht="60" x14ac:dyDescent="0.25">
      <c r="A114" s="94" t="s">
        <v>977</v>
      </c>
      <c r="B114" s="84" t="s">
        <v>845</v>
      </c>
      <c r="C114" s="200"/>
      <c r="D114" s="213">
        <f>D115</f>
        <v>1775570</v>
      </c>
      <c r="E114" s="213">
        <f>E115</f>
        <v>1067982</v>
      </c>
      <c r="F114" s="213">
        <f>F115</f>
        <v>1067982</v>
      </c>
    </row>
    <row r="115" spans="1:6" ht="24" x14ac:dyDescent="0.25">
      <c r="A115" s="94" t="s">
        <v>518</v>
      </c>
      <c r="B115" s="84" t="s">
        <v>845</v>
      </c>
      <c r="C115" s="200">
        <v>300</v>
      </c>
      <c r="D115" s="216">
        <v>1775570</v>
      </c>
      <c r="E115" s="213">
        <v>1067982</v>
      </c>
      <c r="F115" s="213">
        <v>1067982</v>
      </c>
    </row>
    <row r="116" spans="1:6" ht="60" x14ac:dyDescent="0.25">
      <c r="A116" s="98" t="s">
        <v>667</v>
      </c>
      <c r="B116" s="220" t="s">
        <v>668</v>
      </c>
      <c r="C116" s="201"/>
      <c r="D116" s="216">
        <f>D117</f>
        <v>2102358</v>
      </c>
      <c r="E116" s="216">
        <f>E117</f>
        <v>0</v>
      </c>
      <c r="F116" s="216">
        <f>F117</f>
        <v>0</v>
      </c>
    </row>
    <row r="117" spans="1:6" ht="24" x14ac:dyDescent="0.25">
      <c r="A117" s="94" t="s">
        <v>379</v>
      </c>
      <c r="B117" s="220" t="s">
        <v>668</v>
      </c>
      <c r="C117" s="201">
        <v>200</v>
      </c>
      <c r="D117" s="213">
        <v>2102358</v>
      </c>
      <c r="E117" s="218">
        <v>0</v>
      </c>
      <c r="F117" s="218">
        <v>0</v>
      </c>
    </row>
    <row r="118" spans="1:6" ht="60" x14ac:dyDescent="0.25">
      <c r="A118" s="98" t="s">
        <v>669</v>
      </c>
      <c r="B118" s="220" t="s">
        <v>670</v>
      </c>
      <c r="C118" s="201"/>
      <c r="D118" s="216">
        <f>D119</f>
        <v>1401572</v>
      </c>
      <c r="E118" s="216">
        <f>E119</f>
        <v>0</v>
      </c>
      <c r="F118" s="216">
        <f>F119</f>
        <v>0</v>
      </c>
    </row>
    <row r="119" spans="1:6" ht="25.5" customHeight="1" x14ac:dyDescent="0.25">
      <c r="A119" s="94" t="s">
        <v>379</v>
      </c>
      <c r="B119" s="220" t="s">
        <v>670</v>
      </c>
      <c r="C119" s="201">
        <v>200</v>
      </c>
      <c r="D119" s="213">
        <v>1401572</v>
      </c>
      <c r="E119" s="218">
        <v>0</v>
      </c>
      <c r="F119" s="218">
        <v>0</v>
      </c>
    </row>
    <row r="120" spans="1:6" ht="36" hidden="1" x14ac:dyDescent="0.25">
      <c r="A120" s="94" t="s">
        <v>642</v>
      </c>
      <c r="B120" s="221" t="s">
        <v>671</v>
      </c>
      <c r="C120" s="201"/>
      <c r="D120" s="213">
        <f>D121</f>
        <v>0</v>
      </c>
      <c r="E120" s="213">
        <f>E121</f>
        <v>0</v>
      </c>
      <c r="F120" s="213">
        <f>F121</f>
        <v>0</v>
      </c>
    </row>
    <row r="121" spans="1:6" ht="24" hidden="1" x14ac:dyDescent="0.25">
      <c r="A121" s="94" t="s">
        <v>573</v>
      </c>
      <c r="B121" s="221" t="s">
        <v>671</v>
      </c>
      <c r="C121" s="201">
        <v>400</v>
      </c>
      <c r="D121" s="213">
        <v>0</v>
      </c>
      <c r="E121" s="218">
        <v>0</v>
      </c>
      <c r="F121" s="218">
        <v>0</v>
      </c>
    </row>
    <row r="122" spans="1:6" ht="24" x14ac:dyDescent="0.25">
      <c r="A122" s="94" t="s">
        <v>684</v>
      </c>
      <c r="B122" s="84" t="s">
        <v>685</v>
      </c>
      <c r="C122" s="200"/>
      <c r="D122" s="213">
        <f>D123+D128+D126+D132</f>
        <v>319355424</v>
      </c>
      <c r="E122" s="213">
        <f>E123+E128+E126+E132</f>
        <v>292929787</v>
      </c>
      <c r="F122" s="213">
        <f>F123+F128+F126+F132</f>
        <v>275643161</v>
      </c>
    </row>
    <row r="123" spans="1:6" ht="96" x14ac:dyDescent="0.25">
      <c r="A123" s="94" t="s">
        <v>978</v>
      </c>
      <c r="B123" s="84" t="s">
        <v>687</v>
      </c>
      <c r="C123" s="200"/>
      <c r="D123" s="213">
        <f>D124+D125</f>
        <v>265023775</v>
      </c>
      <c r="E123" s="213">
        <f>E124+E125</f>
        <v>247978934</v>
      </c>
      <c r="F123" s="213">
        <f>F124+F125</f>
        <v>231783327</v>
      </c>
    </row>
    <row r="124" spans="1:6" ht="60" x14ac:dyDescent="0.25">
      <c r="A124" s="94" t="s">
        <v>368</v>
      </c>
      <c r="B124" s="84" t="s">
        <v>687</v>
      </c>
      <c r="C124" s="200">
        <v>100</v>
      </c>
      <c r="D124" s="215">
        <v>257487288</v>
      </c>
      <c r="E124" s="213">
        <v>240452275</v>
      </c>
      <c r="F124" s="213">
        <v>224256668</v>
      </c>
    </row>
    <row r="125" spans="1:6" ht="24" x14ac:dyDescent="0.25">
      <c r="A125" s="94" t="s">
        <v>379</v>
      </c>
      <c r="B125" s="84" t="s">
        <v>687</v>
      </c>
      <c r="C125" s="200">
        <v>200</v>
      </c>
      <c r="D125" s="216">
        <v>7536487</v>
      </c>
      <c r="E125" s="213">
        <v>7526659</v>
      </c>
      <c r="F125" s="213">
        <v>7526659</v>
      </c>
    </row>
    <row r="126" spans="1:6" ht="48" x14ac:dyDescent="0.25">
      <c r="A126" s="94" t="s">
        <v>688</v>
      </c>
      <c r="B126" s="83" t="s">
        <v>689</v>
      </c>
      <c r="C126" s="201"/>
      <c r="D126" s="216">
        <f>D127</f>
        <v>13671000</v>
      </c>
      <c r="E126" s="216">
        <f>E127</f>
        <v>13671000</v>
      </c>
      <c r="F126" s="216">
        <f>F127</f>
        <v>13671000</v>
      </c>
    </row>
    <row r="127" spans="1:6" ht="60" x14ac:dyDescent="0.25">
      <c r="A127" s="94" t="s">
        <v>368</v>
      </c>
      <c r="B127" s="83" t="s">
        <v>689</v>
      </c>
      <c r="C127" s="201">
        <v>100</v>
      </c>
      <c r="D127" s="222">
        <v>13671000</v>
      </c>
      <c r="E127" s="213">
        <v>13671000</v>
      </c>
      <c r="F127" s="213">
        <v>13671000</v>
      </c>
    </row>
    <row r="128" spans="1:6" ht="24" x14ac:dyDescent="0.25">
      <c r="A128" s="94" t="s">
        <v>976</v>
      </c>
      <c r="B128" s="84" t="s">
        <v>690</v>
      </c>
      <c r="C128" s="200"/>
      <c r="D128" s="215">
        <f>D130+D131+D129</f>
        <v>40247649</v>
      </c>
      <c r="E128" s="215">
        <f>E130+E131+E129</f>
        <v>30866853</v>
      </c>
      <c r="F128" s="215">
        <f>F130+F131+F129</f>
        <v>29775834</v>
      </c>
    </row>
    <row r="129" spans="1:6" ht="60" hidden="1" x14ac:dyDescent="0.25">
      <c r="A129" s="94" t="s">
        <v>368</v>
      </c>
      <c r="B129" s="84" t="s">
        <v>690</v>
      </c>
      <c r="C129" s="200">
        <v>100</v>
      </c>
      <c r="D129" s="215">
        <v>0</v>
      </c>
      <c r="E129" s="215">
        <v>0</v>
      </c>
      <c r="F129" s="215">
        <v>0</v>
      </c>
    </row>
    <row r="130" spans="1:6" ht="24" x14ac:dyDescent="0.25">
      <c r="A130" s="94" t="s">
        <v>379</v>
      </c>
      <c r="B130" s="84" t="s">
        <v>690</v>
      </c>
      <c r="C130" s="200">
        <v>200</v>
      </c>
      <c r="D130" s="80">
        <v>34687649</v>
      </c>
      <c r="E130" s="213">
        <v>25306853</v>
      </c>
      <c r="F130" s="213">
        <v>24215834</v>
      </c>
    </row>
    <row r="131" spans="1:6" x14ac:dyDescent="0.25">
      <c r="A131" s="94" t="s">
        <v>431</v>
      </c>
      <c r="B131" s="84" t="s">
        <v>690</v>
      </c>
      <c r="C131" s="200">
        <v>800</v>
      </c>
      <c r="D131" s="216">
        <v>5560000</v>
      </c>
      <c r="E131" s="213">
        <v>5560000</v>
      </c>
      <c r="F131" s="213">
        <v>5560000</v>
      </c>
    </row>
    <row r="132" spans="1:6" ht="36" x14ac:dyDescent="0.25">
      <c r="A132" s="94" t="s">
        <v>691</v>
      </c>
      <c r="B132" s="83" t="s">
        <v>692</v>
      </c>
      <c r="C132" s="201"/>
      <c r="D132" s="216">
        <f>D133</f>
        <v>413000</v>
      </c>
      <c r="E132" s="216">
        <f>E133</f>
        <v>413000</v>
      </c>
      <c r="F132" s="216">
        <f>F133</f>
        <v>413000</v>
      </c>
    </row>
    <row r="133" spans="1:6" ht="24" x14ac:dyDescent="0.25">
      <c r="A133" s="94" t="s">
        <v>379</v>
      </c>
      <c r="B133" s="83" t="s">
        <v>692</v>
      </c>
      <c r="C133" s="201">
        <v>200</v>
      </c>
      <c r="D133" s="216">
        <v>413000</v>
      </c>
      <c r="E133" s="213">
        <v>413000</v>
      </c>
      <c r="F133" s="213">
        <v>413000</v>
      </c>
    </row>
    <row r="134" spans="1:6" ht="24" x14ac:dyDescent="0.25">
      <c r="A134" s="94" t="s">
        <v>693</v>
      </c>
      <c r="B134" s="84" t="s">
        <v>694</v>
      </c>
      <c r="C134" s="200"/>
      <c r="D134" s="213">
        <f>D141+D143+D145+D147+D149+D151+D154+D158+D135+D138+D161+D164+D167+D156</f>
        <v>58231252</v>
      </c>
      <c r="E134" s="213">
        <f t="shared" ref="E134:F134" si="13">E141+E143+E145+E147+E149+E151+E154+E158+E135+E138+E161+E164+E167+E156</f>
        <v>28321420</v>
      </c>
      <c r="F134" s="213">
        <f t="shared" si="13"/>
        <v>197784480</v>
      </c>
    </row>
    <row r="135" spans="1:6" ht="36" x14ac:dyDescent="0.25">
      <c r="A135" s="94" t="s">
        <v>696</v>
      </c>
      <c r="B135" s="83" t="s">
        <v>697</v>
      </c>
      <c r="C135" s="201"/>
      <c r="D135" s="215">
        <f>D136+D137</f>
        <v>3771000</v>
      </c>
      <c r="E135" s="215">
        <f>E136+E137</f>
        <v>3590000</v>
      </c>
      <c r="F135" s="215">
        <f>F136+F137</f>
        <v>3590000</v>
      </c>
    </row>
    <row r="136" spans="1:6" ht="24" x14ac:dyDescent="0.25">
      <c r="A136" s="94" t="s">
        <v>379</v>
      </c>
      <c r="B136" s="83" t="s">
        <v>697</v>
      </c>
      <c r="C136" s="201">
        <v>200</v>
      </c>
      <c r="D136" s="80">
        <v>3590000</v>
      </c>
      <c r="E136" s="213">
        <v>3590000</v>
      </c>
      <c r="F136" s="213">
        <v>3590000</v>
      </c>
    </row>
    <row r="137" spans="1:6" ht="24" x14ac:dyDescent="0.25">
      <c r="A137" s="94" t="s">
        <v>518</v>
      </c>
      <c r="B137" s="83" t="s">
        <v>697</v>
      </c>
      <c r="C137" s="201">
        <v>300</v>
      </c>
      <c r="D137" s="215">
        <v>181000</v>
      </c>
      <c r="E137" s="218">
        <v>0</v>
      </c>
      <c r="F137" s="218">
        <v>0</v>
      </c>
    </row>
    <row r="138" spans="1:6" ht="60" x14ac:dyDescent="0.25">
      <c r="A138" s="94" t="s">
        <v>661</v>
      </c>
      <c r="B138" s="84" t="s">
        <v>979</v>
      </c>
      <c r="C138" s="201"/>
      <c r="D138" s="215">
        <f>D139+D140</f>
        <v>15525437</v>
      </c>
      <c r="E138" s="215">
        <f>E139+E140</f>
        <v>9157466</v>
      </c>
      <c r="F138" s="215">
        <f>F139+F140</f>
        <v>9157466</v>
      </c>
    </row>
    <row r="139" spans="1:6" ht="60" x14ac:dyDescent="0.25">
      <c r="A139" s="94" t="s">
        <v>368</v>
      </c>
      <c r="B139" s="84" t="s">
        <v>979</v>
      </c>
      <c r="C139" s="201">
        <v>100</v>
      </c>
      <c r="D139" s="215">
        <v>10598537</v>
      </c>
      <c r="E139" s="215">
        <v>6201466</v>
      </c>
      <c r="F139" s="215">
        <v>6201466</v>
      </c>
    </row>
    <row r="140" spans="1:6" ht="24" x14ac:dyDescent="0.25">
      <c r="A140" s="94" t="s">
        <v>518</v>
      </c>
      <c r="B140" s="84" t="s">
        <v>979</v>
      </c>
      <c r="C140" s="201">
        <v>300</v>
      </c>
      <c r="D140" s="215">
        <v>4926900</v>
      </c>
      <c r="E140" s="215">
        <v>2956000</v>
      </c>
      <c r="F140" s="215">
        <v>2956000</v>
      </c>
    </row>
    <row r="141" spans="1:6" ht="36" x14ac:dyDescent="0.25">
      <c r="A141" s="123" t="s">
        <v>663</v>
      </c>
      <c r="B141" s="84" t="s">
        <v>980</v>
      </c>
      <c r="C141" s="200"/>
      <c r="D141" s="213">
        <f>D142</f>
        <v>41855</v>
      </c>
      <c r="E141" s="213">
        <f>E142</f>
        <v>41855</v>
      </c>
      <c r="F141" s="213">
        <f>F142</f>
        <v>41855</v>
      </c>
    </row>
    <row r="142" spans="1:6" ht="60" x14ac:dyDescent="0.25">
      <c r="A142" s="94" t="s">
        <v>368</v>
      </c>
      <c r="B142" s="84" t="s">
        <v>980</v>
      </c>
      <c r="C142" s="201">
        <v>100</v>
      </c>
      <c r="D142" s="216">
        <v>41855</v>
      </c>
      <c r="E142" s="213">
        <v>41855</v>
      </c>
      <c r="F142" s="213">
        <v>41855</v>
      </c>
    </row>
    <row r="143" spans="1:6" ht="36" x14ac:dyDescent="0.25">
      <c r="A143" s="94" t="s">
        <v>665</v>
      </c>
      <c r="B143" s="84" t="s">
        <v>981</v>
      </c>
      <c r="C143" s="201"/>
      <c r="D143" s="216">
        <f>D144</f>
        <v>767514</v>
      </c>
      <c r="E143" s="216">
        <f>E144</f>
        <v>767514</v>
      </c>
      <c r="F143" s="216">
        <f>F144</f>
        <v>767514</v>
      </c>
    </row>
    <row r="144" spans="1:6" ht="60" x14ac:dyDescent="0.25">
      <c r="A144" s="94" t="s">
        <v>368</v>
      </c>
      <c r="B144" s="84" t="s">
        <v>981</v>
      </c>
      <c r="C144" s="201">
        <v>100</v>
      </c>
      <c r="D144" s="216">
        <v>767514</v>
      </c>
      <c r="E144" s="213">
        <v>767514</v>
      </c>
      <c r="F144" s="213">
        <v>767514</v>
      </c>
    </row>
    <row r="145" spans="1:6" ht="48" x14ac:dyDescent="0.25">
      <c r="A145" s="94" t="s">
        <v>700</v>
      </c>
      <c r="B145" s="84" t="s">
        <v>701</v>
      </c>
      <c r="C145" s="200"/>
      <c r="D145" s="213">
        <f>D146</f>
        <v>739264</v>
      </c>
      <c r="E145" s="213">
        <f>E146</f>
        <v>739264</v>
      </c>
      <c r="F145" s="213">
        <f>F146</f>
        <v>739264</v>
      </c>
    </row>
    <row r="146" spans="1:6" ht="24" x14ac:dyDescent="0.25">
      <c r="A146" s="94" t="s">
        <v>379</v>
      </c>
      <c r="B146" s="84" t="s">
        <v>982</v>
      </c>
      <c r="C146" s="200">
        <v>200</v>
      </c>
      <c r="D146" s="216">
        <v>739264</v>
      </c>
      <c r="E146" s="213">
        <v>739264</v>
      </c>
      <c r="F146" s="213">
        <v>739264</v>
      </c>
    </row>
    <row r="147" spans="1:6" ht="60" x14ac:dyDescent="0.25">
      <c r="A147" s="94" t="s">
        <v>702</v>
      </c>
      <c r="B147" s="84" t="s">
        <v>703</v>
      </c>
      <c r="C147" s="200"/>
      <c r="D147" s="216">
        <f>D148</f>
        <v>1814288</v>
      </c>
      <c r="E147" s="216">
        <f>E148</f>
        <v>1814288</v>
      </c>
      <c r="F147" s="216">
        <f>F148</f>
        <v>1814288</v>
      </c>
    </row>
    <row r="148" spans="1:6" ht="24" x14ac:dyDescent="0.25">
      <c r="A148" s="94" t="s">
        <v>379</v>
      </c>
      <c r="B148" s="84" t="s">
        <v>703</v>
      </c>
      <c r="C148" s="200">
        <v>200</v>
      </c>
      <c r="D148" s="216">
        <v>1814288</v>
      </c>
      <c r="E148" s="213">
        <v>1814288</v>
      </c>
      <c r="F148" s="213">
        <v>1814288</v>
      </c>
    </row>
    <row r="149" spans="1:6" ht="72" x14ac:dyDescent="0.25">
      <c r="A149" s="123" t="s">
        <v>704</v>
      </c>
      <c r="B149" s="84" t="s">
        <v>983</v>
      </c>
      <c r="C149" s="200"/>
      <c r="D149" s="213">
        <f>SUM(D150:D150)</f>
        <v>416860</v>
      </c>
      <c r="E149" s="213">
        <f>SUM(E150:E150)</f>
        <v>416860</v>
      </c>
      <c r="F149" s="213">
        <f>SUM(F150:F150)</f>
        <v>416860</v>
      </c>
    </row>
    <row r="150" spans="1:6" ht="24" x14ac:dyDescent="0.25">
      <c r="A150" s="94" t="s">
        <v>379</v>
      </c>
      <c r="B150" s="84" t="s">
        <v>983</v>
      </c>
      <c r="C150" s="200">
        <v>200</v>
      </c>
      <c r="D150" s="216">
        <v>416860</v>
      </c>
      <c r="E150" s="213">
        <v>416860</v>
      </c>
      <c r="F150" s="213">
        <v>416860</v>
      </c>
    </row>
    <row r="151" spans="1:6" ht="72" x14ac:dyDescent="0.25">
      <c r="A151" s="94" t="s">
        <v>706</v>
      </c>
      <c r="B151" s="84" t="s">
        <v>984</v>
      </c>
      <c r="C151" s="200"/>
      <c r="D151" s="216">
        <f>D152+D153</f>
        <v>4086740</v>
      </c>
      <c r="E151" s="216">
        <f>E152+E153</f>
        <v>4086740</v>
      </c>
      <c r="F151" s="216">
        <f>F152+F153</f>
        <v>4086740</v>
      </c>
    </row>
    <row r="152" spans="1:6" ht="24" x14ac:dyDescent="0.25">
      <c r="A152" s="94" t="s">
        <v>379</v>
      </c>
      <c r="B152" s="84" t="s">
        <v>984</v>
      </c>
      <c r="C152" s="200">
        <v>200</v>
      </c>
      <c r="D152" s="216">
        <v>3806740</v>
      </c>
      <c r="E152" s="213">
        <v>4086740</v>
      </c>
      <c r="F152" s="213">
        <v>4086740</v>
      </c>
    </row>
    <row r="153" spans="1:6" ht="24" x14ac:dyDescent="0.25">
      <c r="A153" s="94" t="s">
        <v>518</v>
      </c>
      <c r="B153" s="84" t="s">
        <v>984</v>
      </c>
      <c r="C153" s="200">
        <v>300</v>
      </c>
      <c r="D153" s="215">
        <v>280000</v>
      </c>
      <c r="E153" s="218"/>
      <c r="F153" s="218"/>
    </row>
    <row r="154" spans="1:6" ht="48" x14ac:dyDescent="0.25">
      <c r="A154" s="94" t="s">
        <v>708</v>
      </c>
      <c r="B154" s="83" t="s">
        <v>985</v>
      </c>
      <c r="C154" s="201"/>
      <c r="D154" s="216">
        <f>D155</f>
        <v>5628195</v>
      </c>
      <c r="E154" s="216">
        <f>E155</f>
        <v>5343181</v>
      </c>
      <c r="F154" s="216">
        <f>F155</f>
        <v>5195038</v>
      </c>
    </row>
    <row r="155" spans="1:6" ht="24" x14ac:dyDescent="0.25">
      <c r="A155" s="94" t="s">
        <v>379</v>
      </c>
      <c r="B155" s="83" t="s">
        <v>986</v>
      </c>
      <c r="C155" s="201">
        <v>200</v>
      </c>
      <c r="D155" s="216">
        <v>5628195</v>
      </c>
      <c r="E155" s="213">
        <v>5343181</v>
      </c>
      <c r="F155" s="213">
        <v>5195038</v>
      </c>
    </row>
    <row r="156" spans="1:6" ht="24" x14ac:dyDescent="0.25">
      <c r="A156" s="94" t="s">
        <v>1073</v>
      </c>
      <c r="B156" s="83" t="s">
        <v>1061</v>
      </c>
      <c r="C156" s="201"/>
      <c r="D156" s="216">
        <f>SUM(D157)</f>
        <v>0</v>
      </c>
      <c r="E156" s="216">
        <f t="shared" ref="E156:F156" si="14">SUM(E157)</f>
        <v>0</v>
      </c>
      <c r="F156" s="216">
        <f t="shared" si="14"/>
        <v>169119643</v>
      </c>
    </row>
    <row r="157" spans="1:6" ht="24" x14ac:dyDescent="0.25">
      <c r="A157" s="94" t="s">
        <v>379</v>
      </c>
      <c r="B157" s="83" t="s">
        <v>1061</v>
      </c>
      <c r="C157" s="201">
        <v>200</v>
      </c>
      <c r="D157" s="216">
        <v>0</v>
      </c>
      <c r="E157" s="213">
        <v>0</v>
      </c>
      <c r="F157" s="213">
        <v>169119643</v>
      </c>
    </row>
    <row r="158" spans="1:6" x14ac:dyDescent="0.25">
      <c r="A158" s="94" t="s">
        <v>710</v>
      </c>
      <c r="B158" s="221" t="s">
        <v>711</v>
      </c>
      <c r="C158" s="201"/>
      <c r="D158" s="216">
        <f t="shared" ref="D158:F159" si="15">D159</f>
        <v>17474521</v>
      </c>
      <c r="E158" s="216">
        <f t="shared" si="15"/>
        <v>0</v>
      </c>
      <c r="F158" s="216">
        <f t="shared" si="15"/>
        <v>0</v>
      </c>
    </row>
    <row r="159" spans="1:6" ht="200.25" customHeight="1" x14ac:dyDescent="0.25">
      <c r="A159" s="129" t="s">
        <v>712</v>
      </c>
      <c r="B159" s="221" t="s">
        <v>713</v>
      </c>
      <c r="C159" s="201"/>
      <c r="D159" s="216">
        <f t="shared" si="15"/>
        <v>17474521</v>
      </c>
      <c r="E159" s="216">
        <f t="shared" si="15"/>
        <v>0</v>
      </c>
      <c r="F159" s="216">
        <f t="shared" si="15"/>
        <v>0</v>
      </c>
    </row>
    <row r="160" spans="1:6" ht="24" x14ac:dyDescent="0.25">
      <c r="A160" s="94" t="s">
        <v>379</v>
      </c>
      <c r="B160" s="221" t="s">
        <v>713</v>
      </c>
      <c r="C160" s="201">
        <v>200</v>
      </c>
      <c r="D160" s="213">
        <v>17474521</v>
      </c>
      <c r="E160" s="218">
        <v>0</v>
      </c>
      <c r="F160" s="218">
        <v>0</v>
      </c>
    </row>
    <row r="161" spans="1:6" x14ac:dyDescent="0.25">
      <c r="A161" s="94" t="s">
        <v>714</v>
      </c>
      <c r="B161" s="221" t="s">
        <v>715</v>
      </c>
      <c r="C161" s="201"/>
      <c r="D161" s="213">
        <f t="shared" ref="D161:F162" si="16">D162</f>
        <v>1334126</v>
      </c>
      <c r="E161" s="213">
        <f t="shared" si="16"/>
        <v>0</v>
      </c>
      <c r="F161" s="213">
        <f t="shared" si="16"/>
        <v>0</v>
      </c>
    </row>
    <row r="162" spans="1:6" ht="60" x14ac:dyDescent="0.25">
      <c r="A162" s="94" t="s">
        <v>950</v>
      </c>
      <c r="B162" s="221" t="s">
        <v>717</v>
      </c>
      <c r="C162" s="201"/>
      <c r="D162" s="213">
        <f t="shared" si="16"/>
        <v>1334126</v>
      </c>
      <c r="E162" s="213">
        <f t="shared" si="16"/>
        <v>0</v>
      </c>
      <c r="F162" s="213">
        <f t="shared" si="16"/>
        <v>0</v>
      </c>
    </row>
    <row r="163" spans="1:6" ht="24" x14ac:dyDescent="0.25">
      <c r="A163" s="94" t="s">
        <v>379</v>
      </c>
      <c r="B163" s="221" t="s">
        <v>717</v>
      </c>
      <c r="C163" s="201">
        <v>200</v>
      </c>
      <c r="D163" s="213">
        <v>1334126</v>
      </c>
      <c r="E163" s="218">
        <v>0</v>
      </c>
      <c r="F163" s="218">
        <v>0</v>
      </c>
    </row>
    <row r="164" spans="1:6" ht="24" x14ac:dyDescent="0.25">
      <c r="A164" s="94" t="s">
        <v>718</v>
      </c>
      <c r="B164" s="221" t="s">
        <v>719</v>
      </c>
      <c r="C164" s="201"/>
      <c r="D164" s="213">
        <f t="shared" ref="D164:F165" si="17">D165</f>
        <v>4267200</v>
      </c>
      <c r="E164" s="213">
        <f t="shared" si="17"/>
        <v>0</v>
      </c>
      <c r="F164" s="213">
        <f t="shared" si="17"/>
        <v>0</v>
      </c>
    </row>
    <row r="165" spans="1:6" ht="84" x14ac:dyDescent="0.25">
      <c r="A165" s="194" t="s">
        <v>720</v>
      </c>
      <c r="B165" s="221" t="s">
        <v>721</v>
      </c>
      <c r="C165" s="201"/>
      <c r="D165" s="213">
        <f t="shared" si="17"/>
        <v>4267200</v>
      </c>
      <c r="E165" s="213">
        <f t="shared" si="17"/>
        <v>0</v>
      </c>
      <c r="F165" s="213">
        <f t="shared" si="17"/>
        <v>0</v>
      </c>
    </row>
    <row r="166" spans="1:6" ht="24" x14ac:dyDescent="0.25">
      <c r="A166" s="94" t="s">
        <v>379</v>
      </c>
      <c r="B166" s="221" t="s">
        <v>721</v>
      </c>
      <c r="C166" s="201">
        <v>200</v>
      </c>
      <c r="D166" s="213">
        <v>4267200</v>
      </c>
      <c r="E166" s="218">
        <v>0</v>
      </c>
      <c r="F166" s="218">
        <v>0</v>
      </c>
    </row>
    <row r="167" spans="1:6" ht="24" x14ac:dyDescent="0.25">
      <c r="A167" s="94" t="s">
        <v>722</v>
      </c>
      <c r="B167" s="221" t="s">
        <v>723</v>
      </c>
      <c r="C167" s="201"/>
      <c r="D167" s="213">
        <f t="shared" ref="D167:F168" si="18">D168</f>
        <v>2364252</v>
      </c>
      <c r="E167" s="213">
        <f t="shared" si="18"/>
        <v>2364252</v>
      </c>
      <c r="F167" s="213">
        <f t="shared" si="18"/>
        <v>2855812</v>
      </c>
    </row>
    <row r="168" spans="1:6" ht="60" x14ac:dyDescent="0.25">
      <c r="A168" s="94" t="s">
        <v>724</v>
      </c>
      <c r="B168" s="221" t="s">
        <v>725</v>
      </c>
      <c r="C168" s="201"/>
      <c r="D168" s="213">
        <f t="shared" si="18"/>
        <v>2364252</v>
      </c>
      <c r="E168" s="213">
        <f t="shared" si="18"/>
        <v>2364252</v>
      </c>
      <c r="F168" s="213">
        <f t="shared" si="18"/>
        <v>2855812</v>
      </c>
    </row>
    <row r="169" spans="1:6" ht="60" x14ac:dyDescent="0.25">
      <c r="A169" s="94" t="s">
        <v>368</v>
      </c>
      <c r="B169" s="221" t="s">
        <v>725</v>
      </c>
      <c r="C169" s="201">
        <v>100</v>
      </c>
      <c r="D169" s="213">
        <v>2364252</v>
      </c>
      <c r="E169" s="218">
        <v>2364252</v>
      </c>
      <c r="F169" s="218">
        <v>2855812</v>
      </c>
    </row>
    <row r="170" spans="1:6" ht="24" x14ac:dyDescent="0.25">
      <c r="A170" s="94" t="s">
        <v>987</v>
      </c>
      <c r="B170" s="84" t="s">
        <v>988</v>
      </c>
      <c r="C170" s="200"/>
      <c r="D170" s="213">
        <f>D174+D179+D171</f>
        <v>10540445</v>
      </c>
      <c r="E170" s="213">
        <f>E174+E179+E171</f>
        <v>10133207</v>
      </c>
      <c r="F170" s="213">
        <f>F174+F179+F171</f>
        <v>10501207</v>
      </c>
    </row>
    <row r="171" spans="1:6" x14ac:dyDescent="0.25">
      <c r="A171" s="94" t="s">
        <v>714</v>
      </c>
      <c r="B171" s="85" t="s">
        <v>735</v>
      </c>
      <c r="C171" s="85"/>
      <c r="D171" s="213">
        <f t="shared" ref="D171:F172" si="19">D172</f>
        <v>361961</v>
      </c>
      <c r="E171" s="213">
        <f t="shared" si="19"/>
        <v>0</v>
      </c>
      <c r="F171" s="213">
        <f t="shared" si="19"/>
        <v>0</v>
      </c>
    </row>
    <row r="172" spans="1:6" ht="84" x14ac:dyDescent="0.25">
      <c r="A172" s="94" t="s">
        <v>736</v>
      </c>
      <c r="B172" s="85" t="s">
        <v>737</v>
      </c>
      <c r="C172" s="85"/>
      <c r="D172" s="213">
        <f t="shared" si="19"/>
        <v>361961</v>
      </c>
      <c r="E172" s="213">
        <f t="shared" si="19"/>
        <v>0</v>
      </c>
      <c r="F172" s="213">
        <f t="shared" si="19"/>
        <v>0</v>
      </c>
    </row>
    <row r="173" spans="1:6" ht="24" x14ac:dyDescent="0.25">
      <c r="A173" s="94" t="s">
        <v>379</v>
      </c>
      <c r="B173" s="85" t="s">
        <v>737</v>
      </c>
      <c r="C173" s="85">
        <v>200</v>
      </c>
      <c r="D173" s="213">
        <v>361961</v>
      </c>
      <c r="E173" s="213">
        <v>0</v>
      </c>
      <c r="F173" s="213">
        <v>0</v>
      </c>
    </row>
    <row r="174" spans="1:6" ht="24" x14ac:dyDescent="0.25">
      <c r="A174" s="94" t="s">
        <v>738</v>
      </c>
      <c r="B174" s="84" t="s">
        <v>739</v>
      </c>
      <c r="C174" s="200"/>
      <c r="D174" s="213">
        <f>D175+D177</f>
        <v>3577734</v>
      </c>
      <c r="E174" s="213">
        <f>E175+E177</f>
        <v>2776607</v>
      </c>
      <c r="F174" s="213">
        <f>F175+F177</f>
        <v>2405557</v>
      </c>
    </row>
    <row r="175" spans="1:6" ht="60" x14ac:dyDescent="0.25">
      <c r="A175" s="94" t="s">
        <v>661</v>
      </c>
      <c r="B175" s="84" t="s">
        <v>740</v>
      </c>
      <c r="C175" s="200"/>
      <c r="D175" s="215">
        <f>D176</f>
        <v>522234</v>
      </c>
      <c r="E175" s="215">
        <f>E176</f>
        <v>281207</v>
      </c>
      <c r="F175" s="215">
        <f>F176</f>
        <v>281207</v>
      </c>
    </row>
    <row r="176" spans="1:6" ht="36" x14ac:dyDescent="0.25">
      <c r="A176" s="94" t="s">
        <v>741</v>
      </c>
      <c r="B176" s="84" t="s">
        <v>740</v>
      </c>
      <c r="C176" s="200">
        <v>600</v>
      </c>
      <c r="D176" s="215">
        <v>522234</v>
      </c>
      <c r="E176" s="215">
        <v>281207</v>
      </c>
      <c r="F176" s="215">
        <v>281207</v>
      </c>
    </row>
    <row r="177" spans="1:6" ht="24" x14ac:dyDescent="0.25">
      <c r="A177" s="94" t="s">
        <v>976</v>
      </c>
      <c r="B177" s="84" t="s">
        <v>742</v>
      </c>
      <c r="C177" s="200"/>
      <c r="D177" s="215">
        <f>D178</f>
        <v>3055500</v>
      </c>
      <c r="E177" s="215">
        <f>E178</f>
        <v>2495400</v>
      </c>
      <c r="F177" s="215">
        <f>F178</f>
        <v>2124350</v>
      </c>
    </row>
    <row r="178" spans="1:6" ht="36" x14ac:dyDescent="0.25">
      <c r="A178" s="94" t="s">
        <v>741</v>
      </c>
      <c r="B178" s="84" t="s">
        <v>742</v>
      </c>
      <c r="C178" s="201">
        <v>600</v>
      </c>
      <c r="D178" s="213">
        <v>3055500</v>
      </c>
      <c r="E178" s="213">
        <v>2495400</v>
      </c>
      <c r="F178" s="213">
        <v>2124350</v>
      </c>
    </row>
    <row r="179" spans="1:6" ht="48" x14ac:dyDescent="0.25">
      <c r="A179" s="94" t="s">
        <v>743</v>
      </c>
      <c r="B179" s="85" t="s">
        <v>744</v>
      </c>
      <c r="C179" s="201"/>
      <c r="D179" s="216">
        <f t="shared" ref="D179:F179" si="20">D180</f>
        <v>6600750</v>
      </c>
      <c r="E179" s="216">
        <f t="shared" si="20"/>
        <v>7356600</v>
      </c>
      <c r="F179" s="216">
        <f t="shared" si="20"/>
        <v>8095650</v>
      </c>
    </row>
    <row r="180" spans="1:6" ht="36" x14ac:dyDescent="0.25">
      <c r="A180" s="94" t="s">
        <v>745</v>
      </c>
      <c r="B180" s="84" t="s">
        <v>746</v>
      </c>
      <c r="C180" s="201"/>
      <c r="D180" s="216">
        <f>D181+D182</f>
        <v>6600750</v>
      </c>
      <c r="E180" s="216">
        <f t="shared" ref="E180:F180" si="21">E181+E182</f>
        <v>7356600</v>
      </c>
      <c r="F180" s="216">
        <f t="shared" si="21"/>
        <v>8095650</v>
      </c>
    </row>
    <row r="181" spans="1:6" ht="36" x14ac:dyDescent="0.25">
      <c r="A181" s="94" t="s">
        <v>741</v>
      </c>
      <c r="B181" s="84" t="s">
        <v>746</v>
      </c>
      <c r="C181" s="201">
        <v>600</v>
      </c>
      <c r="D181" s="213">
        <v>6549750</v>
      </c>
      <c r="E181" s="218">
        <v>7299600</v>
      </c>
      <c r="F181" s="218">
        <v>8032650</v>
      </c>
    </row>
    <row r="182" spans="1:6" x14ac:dyDescent="0.25">
      <c r="A182" s="94" t="s">
        <v>431</v>
      </c>
      <c r="B182" s="84" t="s">
        <v>746</v>
      </c>
      <c r="C182" s="201">
        <v>800</v>
      </c>
      <c r="D182" s="213">
        <v>51000</v>
      </c>
      <c r="E182" s="218">
        <v>57000</v>
      </c>
      <c r="F182" s="218">
        <v>63000</v>
      </c>
    </row>
    <row r="183" spans="1:6" ht="60" x14ac:dyDescent="0.25">
      <c r="A183" s="90" t="s">
        <v>989</v>
      </c>
      <c r="B183" s="86" t="s">
        <v>483</v>
      </c>
      <c r="C183" s="199"/>
      <c r="D183" s="212">
        <f>D184</f>
        <v>715000</v>
      </c>
      <c r="E183" s="212">
        <f t="shared" ref="E183:F185" si="22">E184</f>
        <v>565000</v>
      </c>
      <c r="F183" s="212">
        <f t="shared" si="22"/>
        <v>565000</v>
      </c>
    </row>
    <row r="184" spans="1:6" ht="84" x14ac:dyDescent="0.25">
      <c r="A184" s="94" t="s">
        <v>903</v>
      </c>
      <c r="B184" s="84" t="s">
        <v>485</v>
      </c>
      <c r="C184" s="200"/>
      <c r="D184" s="213">
        <f>D185</f>
        <v>715000</v>
      </c>
      <c r="E184" s="213">
        <f t="shared" si="22"/>
        <v>565000</v>
      </c>
      <c r="F184" s="213">
        <f t="shared" si="22"/>
        <v>565000</v>
      </c>
    </row>
    <row r="185" spans="1:6" ht="36" x14ac:dyDescent="0.25">
      <c r="A185" s="94" t="s">
        <v>486</v>
      </c>
      <c r="B185" s="84" t="s">
        <v>487</v>
      </c>
      <c r="C185" s="200"/>
      <c r="D185" s="213">
        <f>D186</f>
        <v>715000</v>
      </c>
      <c r="E185" s="213">
        <f t="shared" si="22"/>
        <v>565000</v>
      </c>
      <c r="F185" s="213">
        <f t="shared" si="22"/>
        <v>565000</v>
      </c>
    </row>
    <row r="186" spans="1:6" ht="24" x14ac:dyDescent="0.25">
      <c r="A186" s="94" t="s">
        <v>488</v>
      </c>
      <c r="B186" s="84" t="s">
        <v>489</v>
      </c>
      <c r="C186" s="200"/>
      <c r="D186" s="213">
        <f>D187+D189+D188</f>
        <v>715000</v>
      </c>
      <c r="E186" s="213">
        <f>E187+E189+E188</f>
        <v>565000</v>
      </c>
      <c r="F186" s="213">
        <f>F187+F189+F188</f>
        <v>565000</v>
      </c>
    </row>
    <row r="187" spans="1:6" ht="24" x14ac:dyDescent="0.25">
      <c r="A187" s="94" t="s">
        <v>379</v>
      </c>
      <c r="B187" s="84" t="s">
        <v>489</v>
      </c>
      <c r="C187" s="200">
        <v>200</v>
      </c>
      <c r="D187" s="215">
        <v>500000</v>
      </c>
      <c r="E187" s="213">
        <v>350000</v>
      </c>
      <c r="F187" s="213">
        <v>350000</v>
      </c>
    </row>
    <row r="188" spans="1:6" ht="24" x14ac:dyDescent="0.25">
      <c r="A188" s="94" t="s">
        <v>573</v>
      </c>
      <c r="B188" s="84" t="s">
        <v>489</v>
      </c>
      <c r="C188" s="200">
        <v>400</v>
      </c>
      <c r="D188" s="213"/>
      <c r="E188" s="218"/>
      <c r="F188" s="218"/>
    </row>
    <row r="189" spans="1:6" ht="14.25" customHeight="1" x14ac:dyDescent="0.25">
      <c r="A189" s="94" t="s">
        <v>431</v>
      </c>
      <c r="B189" s="84" t="s">
        <v>489</v>
      </c>
      <c r="C189" s="200">
        <v>800</v>
      </c>
      <c r="D189" s="216">
        <v>215000</v>
      </c>
      <c r="E189" s="213">
        <v>215000</v>
      </c>
      <c r="F189" s="213">
        <v>215000</v>
      </c>
    </row>
    <row r="190" spans="1:6" ht="48" hidden="1" x14ac:dyDescent="0.25">
      <c r="A190" s="90" t="s">
        <v>672</v>
      </c>
      <c r="B190" s="82" t="s">
        <v>673</v>
      </c>
      <c r="C190" s="202"/>
      <c r="D190" s="223">
        <f t="shared" ref="D190:F192" si="23">D191</f>
        <v>0</v>
      </c>
      <c r="E190" s="223">
        <f t="shared" si="23"/>
        <v>0</v>
      </c>
      <c r="F190" s="223">
        <f t="shared" si="23"/>
        <v>0</v>
      </c>
    </row>
    <row r="191" spans="1:6" ht="60" hidden="1" x14ac:dyDescent="0.25">
      <c r="A191" s="94" t="s">
        <v>674</v>
      </c>
      <c r="B191" s="83" t="s">
        <v>675</v>
      </c>
      <c r="C191" s="201"/>
      <c r="D191" s="216">
        <f t="shared" si="23"/>
        <v>0</v>
      </c>
      <c r="E191" s="216">
        <f t="shared" si="23"/>
        <v>0</v>
      </c>
      <c r="F191" s="216">
        <f t="shared" si="23"/>
        <v>0</v>
      </c>
    </row>
    <row r="192" spans="1:6" ht="36" hidden="1" x14ac:dyDescent="0.25">
      <c r="A192" s="94" t="s">
        <v>676</v>
      </c>
      <c r="B192" s="83" t="s">
        <v>677</v>
      </c>
      <c r="C192" s="201"/>
      <c r="D192" s="216">
        <f>D193+D195</f>
        <v>0</v>
      </c>
      <c r="E192" s="216">
        <f t="shared" si="23"/>
        <v>0</v>
      </c>
      <c r="F192" s="216">
        <f t="shared" si="23"/>
        <v>0</v>
      </c>
    </row>
    <row r="193" spans="1:6" ht="36" hidden="1" x14ac:dyDescent="0.25">
      <c r="A193" s="94" t="s">
        <v>641</v>
      </c>
      <c r="B193" s="83" t="s">
        <v>679</v>
      </c>
      <c r="C193" s="201"/>
      <c r="D193" s="216">
        <f>SUM(D194)</f>
        <v>0</v>
      </c>
      <c r="E193" s="216">
        <f>SUM(E194)</f>
        <v>0</v>
      </c>
      <c r="F193" s="216">
        <f>SUM(F194)</f>
        <v>0</v>
      </c>
    </row>
    <row r="194" spans="1:6" ht="24" hidden="1" x14ac:dyDescent="0.25">
      <c r="A194" s="94" t="s">
        <v>573</v>
      </c>
      <c r="B194" s="83" t="s">
        <v>679</v>
      </c>
      <c r="C194" s="201">
        <v>400</v>
      </c>
      <c r="D194" s="213">
        <v>0</v>
      </c>
      <c r="E194" s="218">
        <v>0</v>
      </c>
      <c r="F194" s="218">
        <v>0</v>
      </c>
    </row>
    <row r="195" spans="1:6" ht="48" hidden="1" x14ac:dyDescent="0.25">
      <c r="A195" s="94" t="s">
        <v>947</v>
      </c>
      <c r="B195" s="83" t="s">
        <v>948</v>
      </c>
      <c r="C195" s="201"/>
      <c r="D195" s="216">
        <f>D196</f>
        <v>0</v>
      </c>
      <c r="E195" s="218"/>
      <c r="F195" s="218"/>
    </row>
    <row r="196" spans="1:6" ht="24" hidden="1" x14ac:dyDescent="0.25">
      <c r="A196" s="94" t="s">
        <v>573</v>
      </c>
      <c r="B196" s="83" t="s">
        <v>948</v>
      </c>
      <c r="C196" s="201">
        <v>400</v>
      </c>
      <c r="D196" s="216"/>
      <c r="E196" s="218"/>
      <c r="F196" s="218"/>
    </row>
    <row r="197" spans="1:6" ht="36" x14ac:dyDescent="0.25">
      <c r="A197" s="90" t="s">
        <v>490</v>
      </c>
      <c r="B197" s="82" t="s">
        <v>491</v>
      </c>
      <c r="C197" s="202"/>
      <c r="D197" s="223">
        <f t="shared" ref="D197:F200" si="24">D198</f>
        <v>9171474</v>
      </c>
      <c r="E197" s="223">
        <f t="shared" si="24"/>
        <v>61902</v>
      </c>
      <c r="F197" s="223">
        <f t="shared" si="24"/>
        <v>61902</v>
      </c>
    </row>
    <row r="198" spans="1:6" ht="48" x14ac:dyDescent="0.25">
      <c r="A198" s="94" t="s">
        <v>492</v>
      </c>
      <c r="B198" s="83" t="s">
        <v>493</v>
      </c>
      <c r="C198" s="201"/>
      <c r="D198" s="216">
        <f>D199+D204</f>
        <v>9171474</v>
      </c>
      <c r="E198" s="216">
        <f t="shared" ref="E198:F198" si="25">E199+E204</f>
        <v>61902</v>
      </c>
      <c r="F198" s="216">
        <f t="shared" si="25"/>
        <v>61902</v>
      </c>
    </row>
    <row r="199" spans="1:6" ht="36" x14ac:dyDescent="0.25">
      <c r="A199" s="94" t="s">
        <v>494</v>
      </c>
      <c r="B199" s="83" t="s">
        <v>495</v>
      </c>
      <c r="C199" s="201"/>
      <c r="D199" s="216">
        <f>D200+D202</f>
        <v>600766</v>
      </c>
      <c r="E199" s="216">
        <f t="shared" ref="E199:F199" si="26">E200+E202</f>
        <v>61902</v>
      </c>
      <c r="F199" s="216">
        <f t="shared" si="26"/>
        <v>61902</v>
      </c>
    </row>
    <row r="200" spans="1:6" ht="24" x14ac:dyDescent="0.25">
      <c r="A200" s="94" t="s">
        <v>496</v>
      </c>
      <c r="B200" s="83" t="s">
        <v>497</v>
      </c>
      <c r="C200" s="201"/>
      <c r="D200" s="216">
        <f t="shared" si="24"/>
        <v>61902</v>
      </c>
      <c r="E200" s="216">
        <f t="shared" si="24"/>
        <v>61902</v>
      </c>
      <c r="F200" s="216">
        <f t="shared" si="24"/>
        <v>61902</v>
      </c>
    </row>
    <row r="201" spans="1:6" ht="24" x14ac:dyDescent="0.25">
      <c r="A201" s="94" t="s">
        <v>379</v>
      </c>
      <c r="B201" s="83" t="s">
        <v>497</v>
      </c>
      <c r="C201" s="201">
        <v>200</v>
      </c>
      <c r="D201" s="216">
        <v>61902</v>
      </c>
      <c r="E201" s="213">
        <v>61902</v>
      </c>
      <c r="F201" s="213">
        <v>61902</v>
      </c>
    </row>
    <row r="202" spans="1:6" ht="36" x14ac:dyDescent="0.25">
      <c r="A202" s="94" t="s">
        <v>642</v>
      </c>
      <c r="B202" s="85" t="s">
        <v>1057</v>
      </c>
      <c r="C202" s="91"/>
      <c r="D202" s="215">
        <f>D203</f>
        <v>538864</v>
      </c>
      <c r="E202" s="215">
        <f t="shared" ref="E202:F202" si="27">E203</f>
        <v>0</v>
      </c>
      <c r="F202" s="215">
        <f t="shared" si="27"/>
        <v>0</v>
      </c>
    </row>
    <row r="203" spans="1:6" ht="24" x14ac:dyDescent="0.25">
      <c r="A203" s="94" t="s">
        <v>573</v>
      </c>
      <c r="B203" s="85" t="s">
        <v>1057</v>
      </c>
      <c r="C203" s="96">
        <v>400</v>
      </c>
      <c r="D203" s="215">
        <v>538864</v>
      </c>
      <c r="E203" s="215">
        <v>0</v>
      </c>
      <c r="F203" s="215">
        <v>0</v>
      </c>
    </row>
    <row r="204" spans="1:6" x14ac:dyDescent="0.25">
      <c r="A204" s="264" t="s">
        <v>1088</v>
      </c>
      <c r="B204" s="295" t="s">
        <v>1076</v>
      </c>
      <c r="C204" s="96"/>
      <c r="D204" s="215">
        <f>D205</f>
        <v>8570708</v>
      </c>
      <c r="E204" s="215">
        <f t="shared" ref="E204:F204" si="28">E205</f>
        <v>0</v>
      </c>
      <c r="F204" s="215">
        <f t="shared" si="28"/>
        <v>0</v>
      </c>
    </row>
    <row r="205" spans="1:6" ht="24" x14ac:dyDescent="0.25">
      <c r="A205" s="94" t="s">
        <v>1049</v>
      </c>
      <c r="B205" s="85" t="s">
        <v>1059</v>
      </c>
      <c r="C205" s="96"/>
      <c r="D205" s="215">
        <f>D206</f>
        <v>8570708</v>
      </c>
      <c r="E205" s="215">
        <f t="shared" ref="E205:F205" si="29">E206</f>
        <v>0</v>
      </c>
      <c r="F205" s="215">
        <f t="shared" si="29"/>
        <v>0</v>
      </c>
    </row>
    <row r="206" spans="1:6" ht="24" x14ac:dyDescent="0.25">
      <c r="A206" s="94" t="s">
        <v>573</v>
      </c>
      <c r="B206" s="85" t="s">
        <v>1059</v>
      </c>
      <c r="C206" s="96">
        <v>400</v>
      </c>
      <c r="D206" s="215">
        <v>8570708</v>
      </c>
      <c r="E206" s="215">
        <v>0</v>
      </c>
      <c r="F206" s="215">
        <v>0</v>
      </c>
    </row>
    <row r="207" spans="1:6" ht="0.75" hidden="1" customHeight="1" x14ac:dyDescent="0.25">
      <c r="A207" s="94"/>
      <c r="B207" s="83"/>
      <c r="C207" s="201"/>
      <c r="D207" s="216"/>
      <c r="E207" s="213"/>
      <c r="F207" s="213"/>
    </row>
    <row r="208" spans="1:6" ht="48" x14ac:dyDescent="0.25">
      <c r="A208" s="195" t="s">
        <v>636</v>
      </c>
      <c r="B208" s="86" t="s">
        <v>990</v>
      </c>
      <c r="C208" s="202"/>
      <c r="D208" s="214">
        <f>D209</f>
        <v>4251000</v>
      </c>
      <c r="E208" s="214">
        <f>E209</f>
        <v>300000</v>
      </c>
      <c r="F208" s="214">
        <f>F209</f>
        <v>300000</v>
      </c>
    </row>
    <row r="209" spans="1:6" ht="72" x14ac:dyDescent="0.25">
      <c r="A209" s="94" t="s">
        <v>638</v>
      </c>
      <c r="B209" s="84" t="s">
        <v>639</v>
      </c>
      <c r="C209" s="201"/>
      <c r="D209" s="215">
        <f>D215+D210</f>
        <v>4251000</v>
      </c>
      <c r="E209" s="215">
        <f t="shared" ref="E209:F209" si="30">E215</f>
        <v>300000</v>
      </c>
      <c r="F209" s="215">
        <f t="shared" si="30"/>
        <v>300000</v>
      </c>
    </row>
    <row r="210" spans="1:6" ht="36" x14ac:dyDescent="0.25">
      <c r="A210" s="264" t="s">
        <v>640</v>
      </c>
      <c r="B210" s="294" t="s">
        <v>1078</v>
      </c>
      <c r="C210" s="94"/>
      <c r="D210" s="215">
        <f>D211+D213</f>
        <v>2000000</v>
      </c>
      <c r="E210" s="215">
        <f t="shared" ref="E210:F210" si="31">E211</f>
        <v>0</v>
      </c>
      <c r="F210" s="215">
        <f t="shared" si="31"/>
        <v>0</v>
      </c>
    </row>
    <row r="211" spans="1:6" ht="48" x14ac:dyDescent="0.25">
      <c r="A211" s="94" t="s">
        <v>1079</v>
      </c>
      <c r="B211" s="126" t="s">
        <v>1077</v>
      </c>
      <c r="C211" s="94"/>
      <c r="D211" s="215">
        <f>D212</f>
        <v>197666</v>
      </c>
      <c r="E211" s="215">
        <f t="shared" ref="E211:F211" si="32">E212</f>
        <v>0</v>
      </c>
      <c r="F211" s="215">
        <f t="shared" si="32"/>
        <v>0</v>
      </c>
    </row>
    <row r="212" spans="1:6" ht="24" x14ac:dyDescent="0.25">
      <c r="A212" s="94" t="s">
        <v>573</v>
      </c>
      <c r="B212" s="126" t="s">
        <v>1077</v>
      </c>
      <c r="C212" s="94">
        <v>400</v>
      </c>
      <c r="D212" s="215">
        <v>197666</v>
      </c>
      <c r="E212" s="215"/>
      <c r="F212" s="215"/>
    </row>
    <row r="213" spans="1:6" ht="36" x14ac:dyDescent="0.25">
      <c r="A213" s="94" t="s">
        <v>642</v>
      </c>
      <c r="B213" s="126" t="s">
        <v>1080</v>
      </c>
      <c r="C213" s="94"/>
      <c r="D213" s="215">
        <f>D214</f>
        <v>1802334</v>
      </c>
      <c r="E213" s="215">
        <f t="shared" ref="E213:F213" si="33">E214</f>
        <v>0</v>
      </c>
      <c r="F213" s="215">
        <f t="shared" si="33"/>
        <v>0</v>
      </c>
    </row>
    <row r="214" spans="1:6" ht="24" x14ac:dyDescent="0.25">
      <c r="A214" s="94" t="s">
        <v>573</v>
      </c>
      <c r="B214" s="126" t="s">
        <v>1080</v>
      </c>
      <c r="C214" s="94">
        <v>400</v>
      </c>
      <c r="D214" s="215">
        <v>1802334</v>
      </c>
      <c r="E214" s="215"/>
      <c r="F214" s="215"/>
    </row>
    <row r="215" spans="1:6" ht="36" x14ac:dyDescent="0.25">
      <c r="A215" s="94" t="s">
        <v>643</v>
      </c>
      <c r="B215" s="83" t="s">
        <v>644</v>
      </c>
      <c r="C215" s="201"/>
      <c r="D215" s="215">
        <f>D218+D216</f>
        <v>2251000</v>
      </c>
      <c r="E215" s="215">
        <f t="shared" ref="E215:F215" si="34">E218+E216</f>
        <v>300000</v>
      </c>
      <c r="F215" s="215">
        <f t="shared" si="34"/>
        <v>300000</v>
      </c>
    </row>
    <row r="216" spans="1:6" ht="24" x14ac:dyDescent="0.25">
      <c r="A216" s="94" t="s">
        <v>1082</v>
      </c>
      <c r="B216" s="94" t="s">
        <v>1081</v>
      </c>
      <c r="C216" s="94"/>
      <c r="D216" s="215">
        <f>D217</f>
        <v>599000</v>
      </c>
      <c r="E216" s="215">
        <f t="shared" ref="E216:F216" si="35">E217</f>
        <v>0</v>
      </c>
      <c r="F216" s="215">
        <f t="shared" si="35"/>
        <v>0</v>
      </c>
    </row>
    <row r="217" spans="1:6" x14ac:dyDescent="0.25">
      <c r="A217" s="94" t="s">
        <v>78</v>
      </c>
      <c r="B217" s="94" t="s">
        <v>1081</v>
      </c>
      <c r="C217" s="94">
        <v>500</v>
      </c>
      <c r="D217" s="215">
        <v>599000</v>
      </c>
      <c r="E217" s="215"/>
      <c r="F217" s="215"/>
    </row>
    <row r="218" spans="1:6" ht="24" x14ac:dyDescent="0.25">
      <c r="A218" s="94" t="s">
        <v>645</v>
      </c>
      <c r="B218" s="83" t="s">
        <v>646</v>
      </c>
      <c r="C218" s="201"/>
      <c r="D218" s="215">
        <f>D219</f>
        <v>1652000</v>
      </c>
      <c r="E218" s="215">
        <f t="shared" ref="E218:F218" si="36">E219</f>
        <v>300000</v>
      </c>
      <c r="F218" s="215">
        <f t="shared" si="36"/>
        <v>300000</v>
      </c>
    </row>
    <row r="219" spans="1:6" ht="24" x14ac:dyDescent="0.25">
      <c r="A219" s="94" t="s">
        <v>379</v>
      </c>
      <c r="B219" s="83" t="s">
        <v>646</v>
      </c>
      <c r="C219" s="201">
        <v>200</v>
      </c>
      <c r="D219" s="80">
        <v>1652000</v>
      </c>
      <c r="E219" s="213">
        <v>300000</v>
      </c>
      <c r="F219" s="213">
        <v>300000</v>
      </c>
    </row>
    <row r="220" spans="1:6" ht="84" x14ac:dyDescent="0.25">
      <c r="A220" s="90" t="s">
        <v>991</v>
      </c>
      <c r="B220" s="82" t="s">
        <v>749</v>
      </c>
      <c r="C220" s="203"/>
      <c r="D220" s="214">
        <f>D221+D226+D241</f>
        <v>22626720</v>
      </c>
      <c r="E220" s="214">
        <f>E221+E226+E241</f>
        <v>18682909</v>
      </c>
      <c r="F220" s="214">
        <f>F221+F226+F241</f>
        <v>18682909</v>
      </c>
    </row>
    <row r="221" spans="1:6" ht="84" x14ac:dyDescent="0.25">
      <c r="A221" s="94" t="s">
        <v>992</v>
      </c>
      <c r="B221" s="83" t="s">
        <v>751</v>
      </c>
      <c r="C221" s="201"/>
      <c r="D221" s="215">
        <f t="shared" ref="D221:F222" si="37">D222</f>
        <v>200000</v>
      </c>
      <c r="E221" s="215">
        <f t="shared" si="37"/>
        <v>50000</v>
      </c>
      <c r="F221" s="215">
        <f t="shared" si="37"/>
        <v>50000</v>
      </c>
    </row>
    <row r="222" spans="1:6" ht="72" x14ac:dyDescent="0.25">
      <c r="A222" s="94" t="s">
        <v>752</v>
      </c>
      <c r="B222" s="83" t="s">
        <v>753</v>
      </c>
      <c r="C222" s="201"/>
      <c r="D222" s="215">
        <f t="shared" si="37"/>
        <v>200000</v>
      </c>
      <c r="E222" s="215">
        <f t="shared" si="37"/>
        <v>50000</v>
      </c>
      <c r="F222" s="215">
        <f t="shared" si="37"/>
        <v>50000</v>
      </c>
    </row>
    <row r="223" spans="1:6" ht="24" x14ac:dyDescent="0.25">
      <c r="A223" s="94" t="s">
        <v>754</v>
      </c>
      <c r="B223" s="83" t="s">
        <v>756</v>
      </c>
      <c r="C223" s="201"/>
      <c r="D223" s="215">
        <f>D224+D225</f>
        <v>200000</v>
      </c>
      <c r="E223" s="215">
        <f>E224+E225</f>
        <v>50000</v>
      </c>
      <c r="F223" s="215">
        <f>F224+F225</f>
        <v>50000</v>
      </c>
    </row>
    <row r="224" spans="1:6" ht="22.5" customHeight="1" x14ac:dyDescent="0.25">
      <c r="A224" s="94" t="s">
        <v>379</v>
      </c>
      <c r="B224" s="83" t="s">
        <v>756</v>
      </c>
      <c r="C224" s="201">
        <v>200</v>
      </c>
      <c r="D224" s="213">
        <v>200000</v>
      </c>
      <c r="E224" s="213">
        <v>50000</v>
      </c>
      <c r="F224" s="213">
        <v>50000</v>
      </c>
    </row>
    <row r="225" spans="1:6" ht="0.75" hidden="1" customHeight="1" x14ac:dyDescent="0.25">
      <c r="A225" s="94" t="s">
        <v>431</v>
      </c>
      <c r="B225" s="83" t="s">
        <v>756</v>
      </c>
      <c r="C225" s="201">
        <v>800</v>
      </c>
      <c r="D225" s="213">
        <v>0</v>
      </c>
      <c r="E225" s="218">
        <v>0</v>
      </c>
      <c r="F225" s="218">
        <v>0</v>
      </c>
    </row>
    <row r="226" spans="1:6" ht="84" x14ac:dyDescent="0.25">
      <c r="A226" s="94" t="s">
        <v>874</v>
      </c>
      <c r="B226" s="83" t="s">
        <v>860</v>
      </c>
      <c r="C226" s="201"/>
      <c r="D226" s="215">
        <f>D232+D238+D227</f>
        <v>14080000</v>
      </c>
      <c r="E226" s="215">
        <f>E232+E238+E227</f>
        <v>12821000</v>
      </c>
      <c r="F226" s="215">
        <f>F232+F238+F227</f>
        <v>12821000</v>
      </c>
    </row>
    <row r="227" spans="1:6" ht="48" x14ac:dyDescent="0.25">
      <c r="A227" s="141" t="s">
        <v>875</v>
      </c>
      <c r="B227" s="83" t="s">
        <v>862</v>
      </c>
      <c r="C227" s="201"/>
      <c r="D227" s="215">
        <f>D228</f>
        <v>13580000</v>
      </c>
      <c r="E227" s="215">
        <f>E228</f>
        <v>12621000</v>
      </c>
      <c r="F227" s="215">
        <f>F228</f>
        <v>12621000</v>
      </c>
    </row>
    <row r="228" spans="1:6" ht="24" x14ac:dyDescent="0.25">
      <c r="A228" s="155" t="s">
        <v>524</v>
      </c>
      <c r="B228" s="83" t="s">
        <v>863</v>
      </c>
      <c r="C228" s="201"/>
      <c r="D228" s="215">
        <f>D229+D230+D231</f>
        <v>13580000</v>
      </c>
      <c r="E228" s="215">
        <f>E229+E230+E231</f>
        <v>12621000</v>
      </c>
      <c r="F228" s="215">
        <f>F229+F230+F231</f>
        <v>12621000</v>
      </c>
    </row>
    <row r="229" spans="1:6" ht="60" x14ac:dyDescent="0.25">
      <c r="A229" s="155" t="s">
        <v>368</v>
      </c>
      <c r="B229" s="83" t="s">
        <v>863</v>
      </c>
      <c r="C229" s="201">
        <v>100</v>
      </c>
      <c r="D229" s="218">
        <v>6301000</v>
      </c>
      <c r="E229" s="218">
        <v>6301000</v>
      </c>
      <c r="F229" s="218">
        <v>6301000</v>
      </c>
    </row>
    <row r="230" spans="1:6" ht="24" x14ac:dyDescent="0.25">
      <c r="A230" s="155" t="s">
        <v>379</v>
      </c>
      <c r="B230" s="83" t="s">
        <v>863</v>
      </c>
      <c r="C230" s="201">
        <v>200</v>
      </c>
      <c r="D230" s="218">
        <v>2459000</v>
      </c>
      <c r="E230" s="87" t="s">
        <v>876</v>
      </c>
      <c r="F230" s="87" t="s">
        <v>876</v>
      </c>
    </row>
    <row r="231" spans="1:6" x14ac:dyDescent="0.25">
      <c r="A231" s="94" t="s">
        <v>431</v>
      </c>
      <c r="B231" s="83" t="s">
        <v>863</v>
      </c>
      <c r="C231" s="201">
        <v>800</v>
      </c>
      <c r="D231" s="218">
        <v>4820000</v>
      </c>
      <c r="E231" s="218" t="s">
        <v>877</v>
      </c>
      <c r="F231" s="218" t="s">
        <v>877</v>
      </c>
    </row>
    <row r="232" spans="1:6" ht="36" x14ac:dyDescent="0.25">
      <c r="A232" s="94" t="s">
        <v>864</v>
      </c>
      <c r="B232" s="83" t="s">
        <v>865</v>
      </c>
      <c r="C232" s="201"/>
      <c r="D232" s="215">
        <f>D233+D236</f>
        <v>200000</v>
      </c>
      <c r="E232" s="215">
        <f>E233+E236</f>
        <v>100000</v>
      </c>
      <c r="F232" s="215">
        <f>F233+F236</f>
        <v>100000</v>
      </c>
    </row>
    <row r="233" spans="1:6" ht="48" x14ac:dyDescent="0.25">
      <c r="A233" s="94" t="s">
        <v>866</v>
      </c>
      <c r="B233" s="83" t="s">
        <v>868</v>
      </c>
      <c r="C233" s="201"/>
      <c r="D233" s="215">
        <f>D234+D235</f>
        <v>200000</v>
      </c>
      <c r="E233" s="215">
        <f>E234+E235</f>
        <v>100000</v>
      </c>
      <c r="F233" s="215">
        <f>F234+F235</f>
        <v>100000</v>
      </c>
    </row>
    <row r="234" spans="1:6" ht="24" x14ac:dyDescent="0.25">
      <c r="A234" s="94" t="s">
        <v>379</v>
      </c>
      <c r="B234" s="83" t="s">
        <v>868</v>
      </c>
      <c r="C234" s="201">
        <v>200</v>
      </c>
      <c r="D234" s="215">
        <v>200000</v>
      </c>
      <c r="E234" s="213">
        <v>100000</v>
      </c>
      <c r="F234" s="213">
        <v>100000</v>
      </c>
    </row>
    <row r="235" spans="1:6" hidden="1" x14ac:dyDescent="0.25">
      <c r="A235" s="94" t="s">
        <v>431</v>
      </c>
      <c r="B235" s="83" t="s">
        <v>868</v>
      </c>
      <c r="C235" s="201">
        <v>800</v>
      </c>
      <c r="D235" s="213"/>
      <c r="E235" s="218"/>
      <c r="F235" s="218"/>
    </row>
    <row r="236" spans="1:6" ht="36" hidden="1" x14ac:dyDescent="0.25">
      <c r="A236" s="94" t="s">
        <v>642</v>
      </c>
      <c r="B236" s="84" t="s">
        <v>993</v>
      </c>
      <c r="C236" s="201"/>
      <c r="D236" s="213">
        <f>D237</f>
        <v>0</v>
      </c>
      <c r="E236" s="213">
        <f>E237</f>
        <v>0</v>
      </c>
      <c r="F236" s="213">
        <f>F237</f>
        <v>0</v>
      </c>
    </row>
    <row r="237" spans="1:6" ht="24" hidden="1" x14ac:dyDescent="0.25">
      <c r="A237" s="94" t="s">
        <v>573</v>
      </c>
      <c r="B237" s="84" t="s">
        <v>993</v>
      </c>
      <c r="C237" s="201">
        <v>400</v>
      </c>
      <c r="D237" s="213"/>
      <c r="E237" s="218"/>
      <c r="F237" s="218"/>
    </row>
    <row r="238" spans="1:6" ht="48" x14ac:dyDescent="0.25">
      <c r="A238" s="94" t="s">
        <v>869</v>
      </c>
      <c r="B238" s="83" t="s">
        <v>870</v>
      </c>
      <c r="C238" s="201"/>
      <c r="D238" s="215">
        <f t="shared" ref="D238:F239" si="38">D239</f>
        <v>300000</v>
      </c>
      <c r="E238" s="215">
        <f t="shared" si="38"/>
        <v>100000</v>
      </c>
      <c r="F238" s="215">
        <f t="shared" si="38"/>
        <v>100000</v>
      </c>
    </row>
    <row r="239" spans="1:6" ht="48" x14ac:dyDescent="0.25">
      <c r="A239" s="94" t="s">
        <v>871</v>
      </c>
      <c r="B239" s="83" t="s">
        <v>994</v>
      </c>
      <c r="C239" s="201"/>
      <c r="D239" s="215">
        <f t="shared" si="38"/>
        <v>300000</v>
      </c>
      <c r="E239" s="215">
        <f t="shared" si="38"/>
        <v>100000</v>
      </c>
      <c r="F239" s="215">
        <f t="shared" si="38"/>
        <v>100000</v>
      </c>
    </row>
    <row r="240" spans="1:6" ht="24" x14ac:dyDescent="0.25">
      <c r="A240" s="94" t="s">
        <v>379</v>
      </c>
      <c r="B240" s="83" t="s">
        <v>872</v>
      </c>
      <c r="C240" s="201">
        <v>200</v>
      </c>
      <c r="D240" s="215">
        <v>300000</v>
      </c>
      <c r="E240" s="213">
        <v>100000</v>
      </c>
      <c r="F240" s="213">
        <v>100000</v>
      </c>
    </row>
    <row r="241" spans="1:6" ht="96" x14ac:dyDescent="0.25">
      <c r="A241" s="94" t="s">
        <v>995</v>
      </c>
      <c r="B241" s="83" t="s">
        <v>996</v>
      </c>
      <c r="C241" s="201"/>
      <c r="D241" s="215">
        <f>D242</f>
        <v>8346720</v>
      </c>
      <c r="E241" s="215">
        <f>E242</f>
        <v>5811909</v>
      </c>
      <c r="F241" s="215">
        <f>F242</f>
        <v>5811909</v>
      </c>
    </row>
    <row r="242" spans="1:6" ht="36" x14ac:dyDescent="0.25">
      <c r="A242" s="94" t="s">
        <v>763</v>
      </c>
      <c r="B242" s="83" t="s">
        <v>764</v>
      </c>
      <c r="C242" s="201"/>
      <c r="D242" s="215">
        <f>D243+D250+D247</f>
        <v>8346720</v>
      </c>
      <c r="E242" s="215">
        <f>E243+E250+E247</f>
        <v>5811909</v>
      </c>
      <c r="F242" s="215">
        <f>F243+F250+F247</f>
        <v>5811909</v>
      </c>
    </row>
    <row r="243" spans="1:6" ht="24" x14ac:dyDescent="0.25">
      <c r="A243" s="94" t="s">
        <v>765</v>
      </c>
      <c r="B243" s="83" t="s">
        <v>766</v>
      </c>
      <c r="C243" s="201"/>
      <c r="D243" s="215">
        <f>D244+D245+D246</f>
        <v>6100000</v>
      </c>
      <c r="E243" s="215">
        <f>E244+E245+E246</f>
        <v>4037000</v>
      </c>
      <c r="F243" s="215">
        <f>F244+F245+F246</f>
        <v>4037000</v>
      </c>
    </row>
    <row r="244" spans="1:6" ht="60" x14ac:dyDescent="0.25">
      <c r="A244" s="94" t="s">
        <v>368</v>
      </c>
      <c r="B244" s="83" t="s">
        <v>766</v>
      </c>
      <c r="C244" s="201">
        <v>100</v>
      </c>
      <c r="D244" s="216">
        <v>2827000</v>
      </c>
      <c r="E244" s="213">
        <v>2827000</v>
      </c>
      <c r="F244" s="213">
        <v>2827000</v>
      </c>
    </row>
    <row r="245" spans="1:6" ht="24" x14ac:dyDescent="0.25">
      <c r="A245" s="94" t="s">
        <v>379</v>
      </c>
      <c r="B245" s="83" t="s">
        <v>766</v>
      </c>
      <c r="C245" s="201">
        <v>200</v>
      </c>
      <c r="D245" s="222">
        <v>3063000</v>
      </c>
      <c r="E245" s="213">
        <v>1000000</v>
      </c>
      <c r="F245" s="213">
        <v>1000000</v>
      </c>
    </row>
    <row r="246" spans="1:6" x14ac:dyDescent="0.25">
      <c r="A246" s="94" t="s">
        <v>431</v>
      </c>
      <c r="B246" s="83" t="s">
        <v>766</v>
      </c>
      <c r="C246" s="201">
        <v>800</v>
      </c>
      <c r="D246" s="216">
        <v>210000</v>
      </c>
      <c r="E246" s="213">
        <v>210000</v>
      </c>
      <c r="F246" s="213">
        <v>210000</v>
      </c>
    </row>
    <row r="247" spans="1:6" ht="36" x14ac:dyDescent="0.25">
      <c r="A247" s="172" t="s">
        <v>924</v>
      </c>
      <c r="B247" s="83" t="s">
        <v>768</v>
      </c>
      <c r="C247" s="201"/>
      <c r="D247" s="215">
        <f>D249+D248</f>
        <v>763885</v>
      </c>
      <c r="E247" s="215">
        <f>E249+E248</f>
        <v>0</v>
      </c>
      <c r="F247" s="215">
        <f>F249+F248</f>
        <v>0</v>
      </c>
    </row>
    <row r="248" spans="1:6" ht="24" x14ac:dyDescent="0.25">
      <c r="A248" s="94" t="s">
        <v>379</v>
      </c>
      <c r="B248" s="83" t="s">
        <v>768</v>
      </c>
      <c r="C248" s="201">
        <v>200</v>
      </c>
      <c r="D248" s="216">
        <v>324605</v>
      </c>
      <c r="E248" s="218">
        <v>0</v>
      </c>
      <c r="F248" s="218">
        <v>0</v>
      </c>
    </row>
    <row r="249" spans="1:6" ht="24" x14ac:dyDescent="0.25">
      <c r="A249" s="196" t="s">
        <v>518</v>
      </c>
      <c r="B249" s="83" t="s">
        <v>768</v>
      </c>
      <c r="C249" s="201">
        <v>300</v>
      </c>
      <c r="D249" s="216">
        <v>439280</v>
      </c>
      <c r="E249" s="218">
        <v>0</v>
      </c>
      <c r="F249" s="218">
        <v>0</v>
      </c>
    </row>
    <row r="250" spans="1:6" ht="24" x14ac:dyDescent="0.25">
      <c r="A250" s="196" t="s">
        <v>767</v>
      </c>
      <c r="B250" s="83" t="s">
        <v>769</v>
      </c>
      <c r="C250" s="201"/>
      <c r="D250" s="215">
        <f>D251+D252</f>
        <v>1482835</v>
      </c>
      <c r="E250" s="215">
        <f>E251+E252</f>
        <v>1774909</v>
      </c>
      <c r="F250" s="215">
        <f>F251+F252</f>
        <v>1774909</v>
      </c>
    </row>
    <row r="251" spans="1:6" ht="24" x14ac:dyDescent="0.25">
      <c r="A251" s="94" t="s">
        <v>379</v>
      </c>
      <c r="B251" s="83" t="s">
        <v>769</v>
      </c>
      <c r="C251" s="201">
        <v>200</v>
      </c>
      <c r="D251" s="216">
        <v>630115</v>
      </c>
      <c r="E251" s="213">
        <v>482909</v>
      </c>
      <c r="F251" s="213">
        <v>482909</v>
      </c>
    </row>
    <row r="252" spans="1:6" ht="24" x14ac:dyDescent="0.25">
      <c r="A252" s="196" t="s">
        <v>518</v>
      </c>
      <c r="B252" s="83" t="s">
        <v>769</v>
      </c>
      <c r="C252" s="201">
        <v>300</v>
      </c>
      <c r="D252" s="216">
        <v>852720</v>
      </c>
      <c r="E252" s="213">
        <v>1292000</v>
      </c>
      <c r="F252" s="213">
        <v>1292000</v>
      </c>
    </row>
    <row r="253" spans="1:6" ht="36" x14ac:dyDescent="0.25">
      <c r="A253" s="90" t="s">
        <v>371</v>
      </c>
      <c r="B253" s="82" t="s">
        <v>394</v>
      </c>
      <c r="C253" s="202"/>
      <c r="D253" s="214">
        <f>D254</f>
        <v>2430000</v>
      </c>
      <c r="E253" s="214">
        <f>E254</f>
        <v>1650000</v>
      </c>
      <c r="F253" s="214">
        <f>F254</f>
        <v>1650000</v>
      </c>
    </row>
    <row r="254" spans="1:6" ht="60" x14ac:dyDescent="0.25">
      <c r="A254" s="94" t="s">
        <v>997</v>
      </c>
      <c r="B254" s="83" t="s">
        <v>998</v>
      </c>
      <c r="C254" s="201"/>
      <c r="D254" s="215">
        <f>D255+D259</f>
        <v>2430000</v>
      </c>
      <c r="E254" s="215">
        <f>E255+E259</f>
        <v>1650000</v>
      </c>
      <c r="F254" s="215">
        <f>F255+F259</f>
        <v>1650000</v>
      </c>
    </row>
    <row r="255" spans="1:6" ht="48" x14ac:dyDescent="0.25">
      <c r="A255" s="94" t="s">
        <v>395</v>
      </c>
      <c r="B255" s="83" t="s">
        <v>396</v>
      </c>
      <c r="C255" s="201"/>
      <c r="D255" s="215">
        <f>D256</f>
        <v>100000</v>
      </c>
      <c r="E255" s="215">
        <f>E256</f>
        <v>100000</v>
      </c>
      <c r="F255" s="215">
        <f>F256</f>
        <v>100000</v>
      </c>
    </row>
    <row r="256" spans="1:6" ht="24" x14ac:dyDescent="0.25">
      <c r="A256" s="94" t="s">
        <v>377</v>
      </c>
      <c r="B256" s="83" t="s">
        <v>397</v>
      </c>
      <c r="C256" s="201"/>
      <c r="D256" s="215">
        <f>D257+D258</f>
        <v>100000</v>
      </c>
      <c r="E256" s="215">
        <f>E257+E258</f>
        <v>100000</v>
      </c>
      <c r="F256" s="215">
        <f>F257+F258</f>
        <v>100000</v>
      </c>
    </row>
    <row r="257" spans="1:6" ht="60" x14ac:dyDescent="0.25">
      <c r="A257" s="94" t="s">
        <v>368</v>
      </c>
      <c r="B257" s="83" t="s">
        <v>397</v>
      </c>
      <c r="C257" s="201">
        <v>100</v>
      </c>
      <c r="D257" s="215">
        <v>50000</v>
      </c>
      <c r="E257" s="213">
        <v>50000</v>
      </c>
      <c r="F257" s="213">
        <v>50000</v>
      </c>
    </row>
    <row r="258" spans="1:6" ht="24" x14ac:dyDescent="0.25">
      <c r="A258" s="94" t="s">
        <v>398</v>
      </c>
      <c r="B258" s="83" t="s">
        <v>397</v>
      </c>
      <c r="C258" s="201">
        <v>200</v>
      </c>
      <c r="D258" s="215">
        <v>50000</v>
      </c>
      <c r="E258" s="213">
        <v>50000</v>
      </c>
      <c r="F258" s="213">
        <v>50000</v>
      </c>
    </row>
    <row r="259" spans="1:6" x14ac:dyDescent="0.25">
      <c r="A259" s="197" t="s">
        <v>375</v>
      </c>
      <c r="B259" s="83" t="s">
        <v>376</v>
      </c>
      <c r="C259" s="201"/>
      <c r="D259" s="215">
        <f t="shared" ref="D259:F260" si="39">D260</f>
        <v>2330000</v>
      </c>
      <c r="E259" s="215">
        <f t="shared" si="39"/>
        <v>1550000</v>
      </c>
      <c r="F259" s="215">
        <f t="shared" si="39"/>
        <v>1550000</v>
      </c>
    </row>
    <row r="260" spans="1:6" ht="24" x14ac:dyDescent="0.25">
      <c r="A260" s="94" t="s">
        <v>377</v>
      </c>
      <c r="B260" s="83" t="s">
        <v>378</v>
      </c>
      <c r="C260" s="201"/>
      <c r="D260" s="215">
        <f t="shared" si="39"/>
        <v>2330000</v>
      </c>
      <c r="E260" s="215">
        <f t="shared" si="39"/>
        <v>1550000</v>
      </c>
      <c r="F260" s="215">
        <f t="shared" si="39"/>
        <v>1550000</v>
      </c>
    </row>
    <row r="261" spans="1:6" ht="24" x14ac:dyDescent="0.25">
      <c r="A261" s="94" t="s">
        <v>379</v>
      </c>
      <c r="B261" s="83" t="s">
        <v>378</v>
      </c>
      <c r="C261" s="201">
        <v>200</v>
      </c>
      <c r="D261" s="215">
        <v>2330000</v>
      </c>
      <c r="E261" s="213">
        <v>1550000</v>
      </c>
      <c r="F261" s="213">
        <v>1550000</v>
      </c>
    </row>
    <row r="262" spans="1:6" ht="36" x14ac:dyDescent="0.25">
      <c r="A262" s="90" t="s">
        <v>999</v>
      </c>
      <c r="B262" s="82" t="s">
        <v>400</v>
      </c>
      <c r="C262" s="199"/>
      <c r="D262" s="212">
        <f>D263+D267</f>
        <v>337464</v>
      </c>
      <c r="E262" s="212">
        <f t="shared" ref="E262:F262" si="40">E263+E267</f>
        <v>237464</v>
      </c>
      <c r="F262" s="212">
        <f t="shared" si="40"/>
        <v>237464</v>
      </c>
    </row>
    <row r="263" spans="1:6" ht="48" x14ac:dyDescent="0.25">
      <c r="A263" s="94" t="s">
        <v>1000</v>
      </c>
      <c r="B263" s="83" t="s">
        <v>1001</v>
      </c>
      <c r="C263" s="201"/>
      <c r="D263" s="215">
        <f>D264</f>
        <v>237464</v>
      </c>
      <c r="E263" s="215">
        <f t="shared" ref="E263:F265" si="41">E264</f>
        <v>237464</v>
      </c>
      <c r="F263" s="215">
        <f t="shared" si="41"/>
        <v>237464</v>
      </c>
    </row>
    <row r="264" spans="1:6" ht="48" x14ac:dyDescent="0.25">
      <c r="A264" s="94" t="s">
        <v>403</v>
      </c>
      <c r="B264" s="83" t="s">
        <v>404</v>
      </c>
      <c r="C264" s="201"/>
      <c r="D264" s="215">
        <f>D265</f>
        <v>237464</v>
      </c>
      <c r="E264" s="215">
        <f t="shared" si="41"/>
        <v>237464</v>
      </c>
      <c r="F264" s="215">
        <f t="shared" si="41"/>
        <v>237464</v>
      </c>
    </row>
    <row r="265" spans="1:6" ht="24" x14ac:dyDescent="0.25">
      <c r="A265" s="94" t="s">
        <v>405</v>
      </c>
      <c r="B265" s="83" t="s">
        <v>406</v>
      </c>
      <c r="C265" s="201"/>
      <c r="D265" s="215">
        <f>D266</f>
        <v>237464</v>
      </c>
      <c r="E265" s="215">
        <f t="shared" si="41"/>
        <v>237464</v>
      </c>
      <c r="F265" s="215">
        <f t="shared" si="41"/>
        <v>237464</v>
      </c>
    </row>
    <row r="266" spans="1:6" ht="60" x14ac:dyDescent="0.25">
      <c r="A266" s="94" t="s">
        <v>368</v>
      </c>
      <c r="B266" s="83" t="s">
        <v>406</v>
      </c>
      <c r="C266" s="201">
        <v>100</v>
      </c>
      <c r="D266" s="216">
        <v>237464</v>
      </c>
      <c r="E266" s="213">
        <v>237464</v>
      </c>
      <c r="F266" s="213">
        <v>237464</v>
      </c>
    </row>
    <row r="267" spans="1:6" ht="72" x14ac:dyDescent="0.25">
      <c r="A267" s="94" t="s">
        <v>498</v>
      </c>
      <c r="B267" s="85" t="s">
        <v>499</v>
      </c>
      <c r="C267" s="201"/>
      <c r="D267" s="216">
        <f>D268</f>
        <v>100000</v>
      </c>
      <c r="E267" s="216">
        <f t="shared" ref="E267:F267" si="42">E268</f>
        <v>0</v>
      </c>
      <c r="F267" s="216">
        <f t="shared" si="42"/>
        <v>0</v>
      </c>
    </row>
    <row r="268" spans="1:6" ht="36" x14ac:dyDescent="0.25">
      <c r="A268" s="94" t="s">
        <v>500</v>
      </c>
      <c r="B268" s="85" t="s">
        <v>501</v>
      </c>
      <c r="C268" s="201"/>
      <c r="D268" s="216">
        <f>D269</f>
        <v>100000</v>
      </c>
      <c r="E268" s="216">
        <f t="shared" ref="E268:F268" si="43">E269</f>
        <v>0</v>
      </c>
      <c r="F268" s="216">
        <f t="shared" si="43"/>
        <v>0</v>
      </c>
    </row>
    <row r="269" spans="1:6" ht="24" x14ac:dyDescent="0.25">
      <c r="A269" s="94" t="s">
        <v>502</v>
      </c>
      <c r="B269" s="85" t="s">
        <v>503</v>
      </c>
      <c r="C269" s="201"/>
      <c r="D269" s="216">
        <f>D270</f>
        <v>100000</v>
      </c>
      <c r="E269" s="216">
        <f t="shared" ref="E269:F269" si="44">E270</f>
        <v>0</v>
      </c>
      <c r="F269" s="216">
        <f t="shared" si="44"/>
        <v>0</v>
      </c>
    </row>
    <row r="270" spans="1:6" ht="24" x14ac:dyDescent="0.25">
      <c r="A270" s="94" t="s">
        <v>379</v>
      </c>
      <c r="B270" s="83" t="s">
        <v>503</v>
      </c>
      <c r="C270" s="201">
        <v>200</v>
      </c>
      <c r="D270" s="216">
        <v>100000</v>
      </c>
      <c r="E270" s="218">
        <v>0</v>
      </c>
      <c r="F270" s="218">
        <v>0</v>
      </c>
    </row>
    <row r="271" spans="1:6" ht="60" x14ac:dyDescent="0.25">
      <c r="A271" s="90" t="s">
        <v>504</v>
      </c>
      <c r="B271" s="82" t="s">
        <v>505</v>
      </c>
      <c r="C271" s="199"/>
      <c r="D271" s="212">
        <f>D272+D305+D309</f>
        <v>62982567</v>
      </c>
      <c r="E271" s="212">
        <f>E272+E305+E309</f>
        <v>100535012</v>
      </c>
      <c r="F271" s="212">
        <f>F272+F305+F309</f>
        <v>12376200</v>
      </c>
    </row>
    <row r="272" spans="1:6" ht="24" x14ac:dyDescent="0.25">
      <c r="A272" s="94" t="s">
        <v>593</v>
      </c>
      <c r="B272" s="83" t="s">
        <v>1002</v>
      </c>
      <c r="C272" s="201"/>
      <c r="D272" s="215">
        <f>D273+D282</f>
        <v>60131567</v>
      </c>
      <c r="E272" s="215">
        <f>E273+E282</f>
        <v>98035012</v>
      </c>
      <c r="F272" s="215">
        <f>F273+F282</f>
        <v>9876200</v>
      </c>
    </row>
    <row r="273" spans="1:6" ht="60" x14ac:dyDescent="0.25">
      <c r="A273" s="94" t="s">
        <v>595</v>
      </c>
      <c r="B273" s="83" t="s">
        <v>596</v>
      </c>
      <c r="C273" s="201"/>
      <c r="D273" s="215">
        <f>D278+D274+D276+D280</f>
        <v>23951000</v>
      </c>
      <c r="E273" s="215">
        <f>E278+E274+E276</f>
        <v>7073583</v>
      </c>
      <c r="F273" s="215">
        <f>F278+F274+F276</f>
        <v>7876200</v>
      </c>
    </row>
    <row r="274" spans="1:6" ht="24" x14ac:dyDescent="0.25">
      <c r="A274" s="121" t="s">
        <v>597</v>
      </c>
      <c r="B274" s="83" t="s">
        <v>598</v>
      </c>
      <c r="C274" s="201"/>
      <c r="D274" s="215">
        <f>D275</f>
        <v>4900000</v>
      </c>
      <c r="E274" s="215">
        <f>E275</f>
        <v>2000000</v>
      </c>
      <c r="F274" s="215">
        <f>F275</f>
        <v>2000000</v>
      </c>
    </row>
    <row r="275" spans="1:6" ht="24" x14ac:dyDescent="0.25">
      <c r="A275" s="98" t="s">
        <v>573</v>
      </c>
      <c r="B275" s="83" t="s">
        <v>598</v>
      </c>
      <c r="C275" s="201">
        <v>400</v>
      </c>
      <c r="D275" s="215">
        <v>4900000</v>
      </c>
      <c r="E275" s="215">
        <v>2000000</v>
      </c>
      <c r="F275" s="215">
        <v>2000000</v>
      </c>
    </row>
    <row r="276" spans="1:6" ht="48" x14ac:dyDescent="0.25">
      <c r="A276" s="98" t="s">
        <v>599</v>
      </c>
      <c r="B276" s="83" t="s">
        <v>600</v>
      </c>
      <c r="C276" s="201"/>
      <c r="D276" s="215">
        <f>D277</f>
        <v>3338380</v>
      </c>
      <c r="E276" s="215">
        <f>E277</f>
        <v>0</v>
      </c>
      <c r="F276" s="215">
        <f>F277</f>
        <v>0</v>
      </c>
    </row>
    <row r="277" spans="1:6" x14ac:dyDescent="0.25">
      <c r="A277" s="98" t="s">
        <v>601</v>
      </c>
      <c r="B277" s="83" t="s">
        <v>600</v>
      </c>
      <c r="C277" s="201">
        <v>500</v>
      </c>
      <c r="D277" s="215">
        <v>3338380</v>
      </c>
      <c r="E277" s="215">
        <v>0</v>
      </c>
      <c r="F277" s="215">
        <v>0</v>
      </c>
    </row>
    <row r="278" spans="1:6" ht="36" x14ac:dyDescent="0.25">
      <c r="A278" s="94" t="s">
        <v>602</v>
      </c>
      <c r="B278" s="83" t="s">
        <v>603</v>
      </c>
      <c r="C278" s="201"/>
      <c r="D278" s="215">
        <f>D279</f>
        <v>14262620</v>
      </c>
      <c r="E278" s="215">
        <f>E279</f>
        <v>5073583</v>
      </c>
      <c r="F278" s="215">
        <f>F279</f>
        <v>5876200</v>
      </c>
    </row>
    <row r="279" spans="1:6" ht="24" x14ac:dyDescent="0.25">
      <c r="A279" s="94" t="s">
        <v>379</v>
      </c>
      <c r="B279" s="83" t="s">
        <v>603</v>
      </c>
      <c r="C279" s="201">
        <v>200</v>
      </c>
      <c r="D279" s="215">
        <v>14262620</v>
      </c>
      <c r="E279" s="215">
        <v>5073583</v>
      </c>
      <c r="F279" s="215">
        <v>5876200</v>
      </c>
    </row>
    <row r="280" spans="1:6" ht="60" x14ac:dyDescent="0.25">
      <c r="A280" s="94" t="s">
        <v>1074</v>
      </c>
      <c r="B280" s="111" t="s">
        <v>1075</v>
      </c>
      <c r="C280" s="94"/>
      <c r="D280" s="215">
        <f>D281</f>
        <v>1450000</v>
      </c>
      <c r="E280" s="215">
        <f t="shared" ref="E280:F280" si="45">E281</f>
        <v>0</v>
      </c>
      <c r="F280" s="215">
        <f t="shared" si="45"/>
        <v>0</v>
      </c>
    </row>
    <row r="281" spans="1:6" x14ac:dyDescent="0.25">
      <c r="A281" s="94" t="s">
        <v>78</v>
      </c>
      <c r="B281" s="111" t="s">
        <v>1075</v>
      </c>
      <c r="C281" s="111">
        <v>500</v>
      </c>
      <c r="D281" s="215">
        <v>1450000</v>
      </c>
      <c r="E281" s="215"/>
      <c r="F281" s="215"/>
    </row>
    <row r="282" spans="1:6" ht="84" x14ac:dyDescent="0.25">
      <c r="A282" s="94" t="s">
        <v>604</v>
      </c>
      <c r="B282" s="83" t="s">
        <v>605</v>
      </c>
      <c r="C282" s="201"/>
      <c r="D282" s="213">
        <f>D286+D288+D294+D296+D302+D290+D292+D298+D300+D283</f>
        <v>36180567</v>
      </c>
      <c r="E282" s="213">
        <f>E286+E288+E294+E296+E302+E290+E292+E298+E300+E283</f>
        <v>90961429</v>
      </c>
      <c r="F282" s="213">
        <f>F286+F288+F294+F296+F302+F290+F292+F298+F300+F283</f>
        <v>2000000</v>
      </c>
    </row>
    <row r="283" spans="1:6" ht="48" x14ac:dyDescent="0.25">
      <c r="A283" s="121" t="s">
        <v>606</v>
      </c>
      <c r="B283" s="83" t="s">
        <v>607</v>
      </c>
      <c r="C283" s="201"/>
      <c r="D283" s="213">
        <f>SUM(D285+D284)</f>
        <v>19264378</v>
      </c>
      <c r="E283" s="213">
        <f t="shared" ref="E283:F283" si="46">SUM(E285+E284)</f>
        <v>88228912</v>
      </c>
      <c r="F283" s="213">
        <f t="shared" si="46"/>
        <v>0</v>
      </c>
    </row>
    <row r="284" spans="1:6" ht="24" x14ac:dyDescent="0.25">
      <c r="A284" s="94" t="s">
        <v>379</v>
      </c>
      <c r="B284" s="85" t="s">
        <v>607</v>
      </c>
      <c r="C284" s="85">
        <v>200</v>
      </c>
      <c r="D284" s="213"/>
      <c r="E284" s="213">
        <v>74244198</v>
      </c>
      <c r="F284" s="213"/>
    </row>
    <row r="285" spans="1:6" ht="24" x14ac:dyDescent="0.25">
      <c r="A285" s="98" t="s">
        <v>573</v>
      </c>
      <c r="B285" s="83" t="s">
        <v>607</v>
      </c>
      <c r="C285" s="201">
        <v>400</v>
      </c>
      <c r="D285" s="215">
        <v>19264378</v>
      </c>
      <c r="E285" s="215">
        <v>13984714</v>
      </c>
      <c r="F285" s="213"/>
    </row>
    <row r="286" spans="1:6" ht="48" x14ac:dyDescent="0.25">
      <c r="A286" s="98" t="s">
        <v>609</v>
      </c>
      <c r="B286" s="85" t="s">
        <v>610</v>
      </c>
      <c r="C286" s="85"/>
      <c r="D286" s="213">
        <f>D287</f>
        <v>2400000</v>
      </c>
      <c r="E286" s="213">
        <f>E287</f>
        <v>0</v>
      </c>
      <c r="F286" s="213">
        <f>F287</f>
        <v>0</v>
      </c>
    </row>
    <row r="287" spans="1:6" ht="24" x14ac:dyDescent="0.25">
      <c r="A287" s="94" t="s">
        <v>379</v>
      </c>
      <c r="B287" s="85" t="s">
        <v>610</v>
      </c>
      <c r="C287" s="85">
        <v>200</v>
      </c>
      <c r="D287" s="213">
        <v>2400000</v>
      </c>
      <c r="E287" s="218">
        <v>0</v>
      </c>
      <c r="F287" s="218">
        <v>0</v>
      </c>
    </row>
    <row r="288" spans="1:6" ht="48" x14ac:dyDescent="0.25">
      <c r="A288" s="98" t="s">
        <v>611</v>
      </c>
      <c r="B288" s="85" t="s">
        <v>612</v>
      </c>
      <c r="C288" s="85"/>
      <c r="D288" s="213">
        <f>D289</f>
        <v>1656586</v>
      </c>
      <c r="E288" s="213">
        <f>E289</f>
        <v>0</v>
      </c>
      <c r="F288" s="213">
        <f>F289</f>
        <v>0</v>
      </c>
    </row>
    <row r="289" spans="1:6" ht="24" x14ac:dyDescent="0.25">
      <c r="A289" s="94" t="s">
        <v>379</v>
      </c>
      <c r="B289" s="85" t="s">
        <v>612</v>
      </c>
      <c r="C289" s="85">
        <v>200</v>
      </c>
      <c r="D289" s="213">
        <v>1656586</v>
      </c>
      <c r="E289" s="218">
        <v>0</v>
      </c>
      <c r="F289" s="218">
        <v>0</v>
      </c>
    </row>
    <row r="290" spans="1:6" ht="48" x14ac:dyDescent="0.25">
      <c r="A290" s="94" t="s">
        <v>613</v>
      </c>
      <c r="B290" s="85" t="s">
        <v>614</v>
      </c>
      <c r="C290" s="85"/>
      <c r="D290" s="213">
        <f>D291</f>
        <v>1296558</v>
      </c>
      <c r="E290" s="213">
        <f>E291</f>
        <v>0</v>
      </c>
      <c r="F290" s="213">
        <f>F291</f>
        <v>0</v>
      </c>
    </row>
    <row r="291" spans="1:6" ht="24" x14ac:dyDescent="0.25">
      <c r="A291" s="94" t="s">
        <v>379</v>
      </c>
      <c r="B291" s="85" t="s">
        <v>614</v>
      </c>
      <c r="C291" s="85">
        <v>200</v>
      </c>
      <c r="D291" s="213">
        <v>1296558</v>
      </c>
      <c r="E291" s="218">
        <v>0</v>
      </c>
      <c r="F291" s="218">
        <v>0</v>
      </c>
    </row>
    <row r="292" spans="1:6" ht="60" x14ac:dyDescent="0.25">
      <c r="A292" s="94" t="s">
        <v>615</v>
      </c>
      <c r="B292" s="85" t="s">
        <v>616</v>
      </c>
      <c r="C292" s="85"/>
      <c r="D292" s="213">
        <f>D293</f>
        <v>2400000</v>
      </c>
      <c r="E292" s="213">
        <f>E293</f>
        <v>0</v>
      </c>
      <c r="F292" s="213">
        <f>F293</f>
        <v>0</v>
      </c>
    </row>
    <row r="293" spans="1:6" ht="24" x14ac:dyDescent="0.25">
      <c r="A293" s="94" t="s">
        <v>379</v>
      </c>
      <c r="B293" s="85" t="s">
        <v>616</v>
      </c>
      <c r="C293" s="85">
        <v>200</v>
      </c>
      <c r="D293" s="213">
        <v>2400000</v>
      </c>
      <c r="E293" s="218">
        <v>0</v>
      </c>
      <c r="F293" s="218">
        <v>0</v>
      </c>
    </row>
    <row r="294" spans="1:6" ht="60" x14ac:dyDescent="0.25">
      <c r="A294" s="98" t="s">
        <v>617</v>
      </c>
      <c r="B294" s="85" t="s">
        <v>618</v>
      </c>
      <c r="C294" s="85"/>
      <c r="D294" s="213">
        <f>D295</f>
        <v>2750622</v>
      </c>
      <c r="E294" s="213">
        <f>E295</f>
        <v>0</v>
      </c>
      <c r="F294" s="213">
        <f>F295</f>
        <v>0</v>
      </c>
    </row>
    <row r="295" spans="1:6" ht="24" x14ac:dyDescent="0.25">
      <c r="A295" s="94" t="s">
        <v>379</v>
      </c>
      <c r="B295" s="85" t="s">
        <v>618</v>
      </c>
      <c r="C295" s="85">
        <v>200</v>
      </c>
      <c r="D295" s="213">
        <v>2750622</v>
      </c>
      <c r="E295" s="218">
        <v>0</v>
      </c>
      <c r="F295" s="218">
        <v>0</v>
      </c>
    </row>
    <row r="296" spans="1:6" ht="60" x14ac:dyDescent="0.25">
      <c r="A296" s="98" t="s">
        <v>619</v>
      </c>
      <c r="B296" s="85" t="s">
        <v>620</v>
      </c>
      <c r="C296" s="85"/>
      <c r="D296" s="213">
        <f>D297</f>
        <v>1104391</v>
      </c>
      <c r="E296" s="213">
        <f>E297</f>
        <v>0</v>
      </c>
      <c r="F296" s="213">
        <f>F297</f>
        <v>0</v>
      </c>
    </row>
    <row r="297" spans="1:6" ht="24" x14ac:dyDescent="0.25">
      <c r="A297" s="94" t="s">
        <v>379</v>
      </c>
      <c r="B297" s="85" t="s">
        <v>620</v>
      </c>
      <c r="C297" s="85">
        <v>200</v>
      </c>
      <c r="D297" s="213">
        <v>1104391</v>
      </c>
      <c r="E297" s="218">
        <v>0</v>
      </c>
      <c r="F297" s="218">
        <v>0</v>
      </c>
    </row>
    <row r="298" spans="1:6" ht="48" x14ac:dyDescent="0.25">
      <c r="A298" s="94" t="s">
        <v>621</v>
      </c>
      <c r="B298" s="85" t="s">
        <v>622</v>
      </c>
      <c r="C298" s="85"/>
      <c r="D298" s="213">
        <f>D299</f>
        <v>864372</v>
      </c>
      <c r="E298" s="213">
        <f>E299</f>
        <v>0</v>
      </c>
      <c r="F298" s="213">
        <f>F299</f>
        <v>0</v>
      </c>
    </row>
    <row r="299" spans="1:6" ht="24" x14ac:dyDescent="0.25">
      <c r="A299" s="94" t="s">
        <v>379</v>
      </c>
      <c r="B299" s="85" t="s">
        <v>622</v>
      </c>
      <c r="C299" s="85">
        <v>200</v>
      </c>
      <c r="D299" s="213">
        <v>864372</v>
      </c>
      <c r="E299" s="218">
        <v>0</v>
      </c>
      <c r="F299" s="218">
        <v>0</v>
      </c>
    </row>
    <row r="300" spans="1:6" ht="72" x14ac:dyDescent="0.25">
      <c r="A300" s="94" t="s">
        <v>623</v>
      </c>
      <c r="B300" s="85" t="s">
        <v>624</v>
      </c>
      <c r="C300" s="85"/>
      <c r="D300" s="213">
        <f>D301</f>
        <v>2847853</v>
      </c>
      <c r="E300" s="213">
        <f>E301</f>
        <v>0</v>
      </c>
      <c r="F300" s="213">
        <f>F301</f>
        <v>0</v>
      </c>
    </row>
    <row r="301" spans="1:6" ht="24" x14ac:dyDescent="0.25">
      <c r="A301" s="94" t="s">
        <v>379</v>
      </c>
      <c r="B301" s="85" t="s">
        <v>624</v>
      </c>
      <c r="C301" s="85">
        <v>200</v>
      </c>
      <c r="D301" s="213">
        <v>2847853</v>
      </c>
      <c r="E301" s="218">
        <v>0</v>
      </c>
      <c r="F301" s="218">
        <v>0</v>
      </c>
    </row>
    <row r="302" spans="1:6" ht="48" x14ac:dyDescent="0.25">
      <c r="A302" s="123" t="s">
        <v>606</v>
      </c>
      <c r="B302" s="83" t="s">
        <v>608</v>
      </c>
      <c r="C302" s="201"/>
      <c r="D302" s="215">
        <f>D304+D303</f>
        <v>1595807</v>
      </c>
      <c r="E302" s="215">
        <f>E304+E303</f>
        <v>2732517</v>
      </c>
      <c r="F302" s="215">
        <f>F304+F303</f>
        <v>2000000</v>
      </c>
    </row>
    <row r="303" spans="1:6" ht="24" x14ac:dyDescent="0.25">
      <c r="A303" s="94" t="s">
        <v>379</v>
      </c>
      <c r="B303" s="83" t="s">
        <v>608</v>
      </c>
      <c r="C303" s="201">
        <v>200</v>
      </c>
      <c r="D303" s="215">
        <v>1000000</v>
      </c>
      <c r="E303" s="215">
        <v>2300000</v>
      </c>
      <c r="F303" s="219">
        <v>1500000</v>
      </c>
    </row>
    <row r="304" spans="1:6" ht="24" x14ac:dyDescent="0.25">
      <c r="A304" s="94" t="s">
        <v>573</v>
      </c>
      <c r="B304" s="83" t="s">
        <v>608</v>
      </c>
      <c r="C304" s="201">
        <v>400</v>
      </c>
      <c r="D304" s="215">
        <v>595807</v>
      </c>
      <c r="E304" s="215">
        <v>432517</v>
      </c>
      <c r="F304" s="219">
        <v>500000</v>
      </c>
    </row>
    <row r="305" spans="1:6" ht="24" x14ac:dyDescent="0.25">
      <c r="A305" s="94" t="s">
        <v>585</v>
      </c>
      <c r="B305" s="83" t="s">
        <v>1003</v>
      </c>
      <c r="C305" s="201"/>
      <c r="D305" s="215">
        <f>D306</f>
        <v>2000000</v>
      </c>
      <c r="E305" s="215">
        <f t="shared" ref="E305:F307" si="47">E306</f>
        <v>2000000</v>
      </c>
      <c r="F305" s="215">
        <f t="shared" si="47"/>
        <v>2000000</v>
      </c>
    </row>
    <row r="306" spans="1:6" ht="96" x14ac:dyDescent="0.25">
      <c r="A306" s="94" t="s">
        <v>587</v>
      </c>
      <c r="B306" s="83" t="s">
        <v>588</v>
      </c>
      <c r="C306" s="201"/>
      <c r="D306" s="215">
        <f>D307</f>
        <v>2000000</v>
      </c>
      <c r="E306" s="215">
        <f t="shared" si="47"/>
        <v>2000000</v>
      </c>
      <c r="F306" s="215">
        <f t="shared" si="47"/>
        <v>2000000</v>
      </c>
    </row>
    <row r="307" spans="1:6" ht="24" x14ac:dyDescent="0.25">
      <c r="A307" s="94" t="s">
        <v>589</v>
      </c>
      <c r="B307" s="83" t="s">
        <v>590</v>
      </c>
      <c r="C307" s="201"/>
      <c r="D307" s="215">
        <f>D308</f>
        <v>2000000</v>
      </c>
      <c r="E307" s="215">
        <f t="shared" si="47"/>
        <v>2000000</v>
      </c>
      <c r="F307" s="215">
        <f t="shared" si="47"/>
        <v>2000000</v>
      </c>
    </row>
    <row r="308" spans="1:6" x14ac:dyDescent="0.25">
      <c r="A308" s="94" t="s">
        <v>431</v>
      </c>
      <c r="B308" s="83" t="s">
        <v>590</v>
      </c>
      <c r="C308" s="201">
        <v>800</v>
      </c>
      <c r="D308" s="215">
        <v>2000000</v>
      </c>
      <c r="E308" s="213">
        <v>2000000</v>
      </c>
      <c r="F308" s="213">
        <v>2000000</v>
      </c>
    </row>
    <row r="309" spans="1:6" ht="36" x14ac:dyDescent="0.25">
      <c r="A309" s="94" t="s">
        <v>1004</v>
      </c>
      <c r="B309" s="83" t="s">
        <v>1005</v>
      </c>
      <c r="C309" s="201"/>
      <c r="D309" s="215">
        <f>D310</f>
        <v>851000</v>
      </c>
      <c r="E309" s="215">
        <f t="shared" ref="E309:F311" si="48">E310</f>
        <v>500000</v>
      </c>
      <c r="F309" s="215">
        <f t="shared" si="48"/>
        <v>500000</v>
      </c>
    </row>
    <row r="310" spans="1:6" ht="36" x14ac:dyDescent="0.25">
      <c r="A310" s="94" t="s">
        <v>508</v>
      </c>
      <c r="B310" s="83" t="s">
        <v>509</v>
      </c>
      <c r="C310" s="201"/>
      <c r="D310" s="215">
        <f>D311</f>
        <v>851000</v>
      </c>
      <c r="E310" s="215">
        <f t="shared" si="48"/>
        <v>500000</v>
      </c>
      <c r="F310" s="215">
        <f t="shared" si="48"/>
        <v>500000</v>
      </c>
    </row>
    <row r="311" spans="1:6" ht="24" x14ac:dyDescent="0.25">
      <c r="A311" s="94" t="s">
        <v>510</v>
      </c>
      <c r="B311" s="83" t="s">
        <v>511</v>
      </c>
      <c r="C311" s="201"/>
      <c r="D311" s="215">
        <f>D312</f>
        <v>851000</v>
      </c>
      <c r="E311" s="215">
        <f t="shared" si="48"/>
        <v>500000</v>
      </c>
      <c r="F311" s="215">
        <f t="shared" si="48"/>
        <v>500000</v>
      </c>
    </row>
    <row r="312" spans="1:6" ht="24" x14ac:dyDescent="0.25">
      <c r="A312" s="94" t="s">
        <v>379</v>
      </c>
      <c r="B312" s="83" t="s">
        <v>511</v>
      </c>
      <c r="C312" s="201">
        <v>200</v>
      </c>
      <c r="D312" s="213">
        <v>851000</v>
      </c>
      <c r="E312" s="213">
        <v>500000</v>
      </c>
      <c r="F312" s="213">
        <v>500000</v>
      </c>
    </row>
    <row r="313" spans="1:6" ht="36" x14ac:dyDescent="0.25">
      <c r="A313" s="90" t="s">
        <v>407</v>
      </c>
      <c r="B313" s="86" t="s">
        <v>408</v>
      </c>
      <c r="C313" s="199"/>
      <c r="D313" s="212">
        <f>D314+D320</f>
        <v>826200</v>
      </c>
      <c r="E313" s="212">
        <f>E314+E320</f>
        <v>806200</v>
      </c>
      <c r="F313" s="212">
        <f>F314+F320</f>
        <v>806200</v>
      </c>
    </row>
    <row r="314" spans="1:6" ht="72" x14ac:dyDescent="0.25">
      <c r="A314" s="94" t="s">
        <v>1006</v>
      </c>
      <c r="B314" s="83" t="s">
        <v>1007</v>
      </c>
      <c r="C314" s="204"/>
      <c r="D314" s="215">
        <f>D315</f>
        <v>696200</v>
      </c>
      <c r="E314" s="215">
        <f>E315</f>
        <v>696200</v>
      </c>
      <c r="F314" s="215">
        <f>F315</f>
        <v>696200</v>
      </c>
    </row>
    <row r="315" spans="1:6" ht="72" x14ac:dyDescent="0.25">
      <c r="A315" s="94" t="s">
        <v>411</v>
      </c>
      <c r="B315" s="83" t="s">
        <v>412</v>
      </c>
      <c r="C315" s="204"/>
      <c r="D315" s="215">
        <f>D316+D318</f>
        <v>696200</v>
      </c>
      <c r="E315" s="215">
        <f>E316+E318</f>
        <v>696200</v>
      </c>
      <c r="F315" s="215">
        <f>F316+F318</f>
        <v>696200</v>
      </c>
    </row>
    <row r="316" spans="1:6" ht="48" x14ac:dyDescent="0.25">
      <c r="A316" s="94" t="s">
        <v>413</v>
      </c>
      <c r="B316" s="83" t="s">
        <v>414</v>
      </c>
      <c r="C316" s="204"/>
      <c r="D316" s="215">
        <f>D317</f>
        <v>348100</v>
      </c>
      <c r="E316" s="215">
        <f>E317</f>
        <v>348100</v>
      </c>
      <c r="F316" s="215">
        <f>F317</f>
        <v>348100</v>
      </c>
    </row>
    <row r="317" spans="1:6" ht="60" x14ac:dyDescent="0.25">
      <c r="A317" s="94" t="s">
        <v>368</v>
      </c>
      <c r="B317" s="83" t="s">
        <v>414</v>
      </c>
      <c r="C317" s="204" t="s">
        <v>415</v>
      </c>
      <c r="D317" s="215">
        <v>348100</v>
      </c>
      <c r="E317" s="215">
        <v>348100</v>
      </c>
      <c r="F317" s="215">
        <v>348100</v>
      </c>
    </row>
    <row r="318" spans="1:6" ht="36" x14ac:dyDescent="0.25">
      <c r="A318" s="94" t="s">
        <v>416</v>
      </c>
      <c r="B318" s="83" t="s">
        <v>417</v>
      </c>
      <c r="C318" s="201"/>
      <c r="D318" s="215">
        <f>D319</f>
        <v>348100</v>
      </c>
      <c r="E318" s="215">
        <f>E319</f>
        <v>348100</v>
      </c>
      <c r="F318" s="215">
        <f>F319</f>
        <v>348100</v>
      </c>
    </row>
    <row r="319" spans="1:6" ht="60" x14ac:dyDescent="0.25">
      <c r="A319" s="94" t="s">
        <v>368</v>
      </c>
      <c r="B319" s="83" t="s">
        <v>417</v>
      </c>
      <c r="C319" s="201">
        <v>100</v>
      </c>
      <c r="D319" s="215">
        <v>348100</v>
      </c>
      <c r="E319" s="215">
        <v>348100</v>
      </c>
      <c r="F319" s="215">
        <v>348100</v>
      </c>
    </row>
    <row r="320" spans="1:6" ht="72" x14ac:dyDescent="0.25">
      <c r="A320" s="94" t="s">
        <v>1008</v>
      </c>
      <c r="B320" s="83" t="s">
        <v>1009</v>
      </c>
      <c r="C320" s="201"/>
      <c r="D320" s="215">
        <f>D321+D324</f>
        <v>130000</v>
      </c>
      <c r="E320" s="215">
        <f>E321+E324</f>
        <v>110000</v>
      </c>
      <c r="F320" s="215">
        <f>F321+F324</f>
        <v>110000</v>
      </c>
    </row>
    <row r="321" spans="1:6" ht="36" x14ac:dyDescent="0.25">
      <c r="A321" s="94" t="s">
        <v>514</v>
      </c>
      <c r="B321" s="83" t="s">
        <v>515</v>
      </c>
      <c r="C321" s="201"/>
      <c r="D321" s="215">
        <f t="shared" ref="D321:F322" si="49">D322</f>
        <v>60000</v>
      </c>
      <c r="E321" s="215">
        <f t="shared" si="49"/>
        <v>60000</v>
      </c>
      <c r="F321" s="215">
        <f t="shared" si="49"/>
        <v>60000</v>
      </c>
    </row>
    <row r="322" spans="1:6" ht="24" x14ac:dyDescent="0.25">
      <c r="A322" s="94" t="s">
        <v>516</v>
      </c>
      <c r="B322" s="83" t="s">
        <v>909</v>
      </c>
      <c r="C322" s="201"/>
      <c r="D322" s="215">
        <f t="shared" si="49"/>
        <v>60000</v>
      </c>
      <c r="E322" s="215">
        <f t="shared" si="49"/>
        <v>60000</v>
      </c>
      <c r="F322" s="215">
        <f t="shared" si="49"/>
        <v>60000</v>
      </c>
    </row>
    <row r="323" spans="1:6" ht="24" x14ac:dyDescent="0.25">
      <c r="A323" s="196" t="s">
        <v>518</v>
      </c>
      <c r="B323" s="83" t="s">
        <v>909</v>
      </c>
      <c r="C323" s="201">
        <v>300</v>
      </c>
      <c r="D323" s="215">
        <v>60000</v>
      </c>
      <c r="E323" s="213">
        <v>60000</v>
      </c>
      <c r="F323" s="213">
        <v>60000</v>
      </c>
    </row>
    <row r="324" spans="1:6" ht="36" x14ac:dyDescent="0.25">
      <c r="A324" s="113" t="s">
        <v>578</v>
      </c>
      <c r="B324" s="224" t="s">
        <v>579</v>
      </c>
      <c r="C324" s="201"/>
      <c r="D324" s="215">
        <f>D325</f>
        <v>70000</v>
      </c>
      <c r="E324" s="215">
        <f>E325</f>
        <v>50000</v>
      </c>
      <c r="F324" s="215">
        <f>F325</f>
        <v>50000</v>
      </c>
    </row>
    <row r="325" spans="1:6" ht="36" x14ac:dyDescent="0.25">
      <c r="A325" s="172" t="s">
        <v>578</v>
      </c>
      <c r="B325" s="83" t="s">
        <v>581</v>
      </c>
      <c r="C325" s="200"/>
      <c r="D325" s="213">
        <f>D326+D327</f>
        <v>70000</v>
      </c>
      <c r="E325" s="213">
        <f>E326+E327</f>
        <v>50000</v>
      </c>
      <c r="F325" s="213">
        <f>F326+F327</f>
        <v>50000</v>
      </c>
    </row>
    <row r="326" spans="1:6" ht="24" x14ac:dyDescent="0.25">
      <c r="A326" s="94" t="s">
        <v>379</v>
      </c>
      <c r="B326" s="83" t="s">
        <v>581</v>
      </c>
      <c r="C326" s="201">
        <v>200</v>
      </c>
      <c r="D326" s="213">
        <v>20000</v>
      </c>
      <c r="E326" s="213"/>
      <c r="F326" s="213"/>
    </row>
    <row r="327" spans="1:6" ht="24" x14ac:dyDescent="0.25">
      <c r="A327" s="196" t="s">
        <v>518</v>
      </c>
      <c r="B327" s="83" t="s">
        <v>581</v>
      </c>
      <c r="C327" s="201">
        <v>300</v>
      </c>
      <c r="D327" s="213">
        <v>50000</v>
      </c>
      <c r="E327" s="213">
        <v>50000</v>
      </c>
      <c r="F327" s="213">
        <v>50000</v>
      </c>
    </row>
    <row r="328" spans="1:6" ht="72" x14ac:dyDescent="0.25">
      <c r="A328" s="90" t="s">
        <v>550</v>
      </c>
      <c r="B328" s="82" t="s">
        <v>551</v>
      </c>
      <c r="C328" s="199"/>
      <c r="D328" s="212">
        <f>D329+D336</f>
        <v>13276000</v>
      </c>
      <c r="E328" s="212">
        <f>E329+E336</f>
        <v>3091000</v>
      </c>
      <c r="F328" s="212">
        <f>F329+F336</f>
        <v>3091000</v>
      </c>
    </row>
    <row r="329" spans="1:6" ht="120" x14ac:dyDescent="0.25">
      <c r="A329" s="94" t="s">
        <v>552</v>
      </c>
      <c r="B329" s="83" t="s">
        <v>1010</v>
      </c>
      <c r="C329" s="201"/>
      <c r="D329" s="215">
        <f>D333+D330</f>
        <v>12521000</v>
      </c>
      <c r="E329" s="215">
        <f>E333+E330</f>
        <v>2871000</v>
      </c>
      <c r="F329" s="215">
        <f>F333+F330</f>
        <v>2871000</v>
      </c>
    </row>
    <row r="330" spans="1:6" ht="36" x14ac:dyDescent="0.25">
      <c r="A330" s="98" t="s">
        <v>554</v>
      </c>
      <c r="B330" s="85" t="s">
        <v>555</v>
      </c>
      <c r="C330" s="85"/>
      <c r="D330" s="215">
        <f>D331</f>
        <v>9650000</v>
      </c>
      <c r="E330" s="215">
        <f>E331</f>
        <v>0</v>
      </c>
      <c r="F330" s="215">
        <f>F331</f>
        <v>0</v>
      </c>
    </row>
    <row r="331" spans="1:6" ht="48" x14ac:dyDescent="0.25">
      <c r="A331" s="94" t="s">
        <v>556</v>
      </c>
      <c r="B331" s="85" t="s">
        <v>557</v>
      </c>
      <c r="C331" s="85"/>
      <c r="D331" s="215">
        <f>SUM(D332)</f>
        <v>9650000</v>
      </c>
      <c r="E331" s="215">
        <f>SUM(E332)</f>
        <v>0</v>
      </c>
      <c r="F331" s="215">
        <f>SUM(F332)</f>
        <v>0</v>
      </c>
    </row>
    <row r="332" spans="1:6" ht="24" x14ac:dyDescent="0.25">
      <c r="A332" s="94" t="s">
        <v>379</v>
      </c>
      <c r="B332" s="85" t="s">
        <v>557</v>
      </c>
      <c r="C332" s="85">
        <v>200</v>
      </c>
      <c r="D332" s="215">
        <v>9650000</v>
      </c>
      <c r="E332" s="215"/>
      <c r="F332" s="215"/>
    </row>
    <row r="333" spans="1:6" ht="48" x14ac:dyDescent="0.25">
      <c r="A333" s="94" t="s">
        <v>558</v>
      </c>
      <c r="B333" s="83" t="s">
        <v>559</v>
      </c>
      <c r="C333" s="201"/>
      <c r="D333" s="215">
        <f t="shared" ref="D333:F334" si="50">D334</f>
        <v>2871000</v>
      </c>
      <c r="E333" s="215">
        <f t="shared" si="50"/>
        <v>2871000</v>
      </c>
      <c r="F333" s="215">
        <f t="shared" si="50"/>
        <v>2871000</v>
      </c>
    </row>
    <row r="334" spans="1:6" ht="24" x14ac:dyDescent="0.25">
      <c r="A334" s="94" t="s">
        <v>524</v>
      </c>
      <c r="B334" s="83" t="s">
        <v>560</v>
      </c>
      <c r="C334" s="201"/>
      <c r="D334" s="215">
        <f t="shared" si="50"/>
        <v>2871000</v>
      </c>
      <c r="E334" s="215">
        <f t="shared" si="50"/>
        <v>2871000</v>
      </c>
      <c r="F334" s="215">
        <f t="shared" si="50"/>
        <v>2871000</v>
      </c>
    </row>
    <row r="335" spans="1:6" ht="60" x14ac:dyDescent="0.25">
      <c r="A335" s="94" t="s">
        <v>368</v>
      </c>
      <c r="B335" s="83" t="s">
        <v>560</v>
      </c>
      <c r="C335" s="201">
        <v>100</v>
      </c>
      <c r="D335" s="215">
        <v>2871000</v>
      </c>
      <c r="E335" s="213">
        <v>2871000</v>
      </c>
      <c r="F335" s="213">
        <v>2871000</v>
      </c>
    </row>
    <row r="336" spans="1:6" ht="108" x14ac:dyDescent="0.25">
      <c r="A336" s="94" t="s">
        <v>561</v>
      </c>
      <c r="B336" s="83" t="s">
        <v>1011</v>
      </c>
      <c r="C336" s="201"/>
      <c r="D336" s="215">
        <f>D340+D337+D343</f>
        <v>755000</v>
      </c>
      <c r="E336" s="215">
        <f>E340+E337+E343</f>
        <v>220000</v>
      </c>
      <c r="F336" s="215">
        <f>F340+F337+F343</f>
        <v>220000</v>
      </c>
    </row>
    <row r="337" spans="1:6" ht="72" x14ac:dyDescent="0.25">
      <c r="A337" s="94" t="s">
        <v>563</v>
      </c>
      <c r="B337" s="83" t="s">
        <v>564</v>
      </c>
      <c r="C337" s="201"/>
      <c r="D337" s="215">
        <f t="shared" ref="D337:F338" si="51">D338</f>
        <v>120000</v>
      </c>
      <c r="E337" s="215">
        <f t="shared" si="51"/>
        <v>120000</v>
      </c>
      <c r="F337" s="215">
        <f t="shared" si="51"/>
        <v>120000</v>
      </c>
    </row>
    <row r="338" spans="1:6" ht="48" x14ac:dyDescent="0.25">
      <c r="A338" s="94" t="s">
        <v>556</v>
      </c>
      <c r="B338" s="83" t="s">
        <v>565</v>
      </c>
      <c r="C338" s="201"/>
      <c r="D338" s="215">
        <f t="shared" si="51"/>
        <v>120000</v>
      </c>
      <c r="E338" s="215">
        <f t="shared" si="51"/>
        <v>120000</v>
      </c>
      <c r="F338" s="215">
        <f t="shared" si="51"/>
        <v>120000</v>
      </c>
    </row>
    <row r="339" spans="1:6" ht="24" x14ac:dyDescent="0.25">
      <c r="A339" s="94" t="s">
        <v>379</v>
      </c>
      <c r="B339" s="83" t="s">
        <v>565</v>
      </c>
      <c r="C339" s="201">
        <v>200</v>
      </c>
      <c r="D339" s="215">
        <v>120000</v>
      </c>
      <c r="E339" s="215">
        <v>120000</v>
      </c>
      <c r="F339" s="215">
        <v>120000</v>
      </c>
    </row>
    <row r="340" spans="1:6" ht="60" x14ac:dyDescent="0.25">
      <c r="A340" s="94" t="s">
        <v>566</v>
      </c>
      <c r="B340" s="83" t="s">
        <v>1012</v>
      </c>
      <c r="C340" s="201"/>
      <c r="D340" s="215">
        <f>D341</f>
        <v>100000</v>
      </c>
      <c r="E340" s="215">
        <f>E341</f>
        <v>100000</v>
      </c>
      <c r="F340" s="215">
        <f>F341</f>
        <v>100000</v>
      </c>
    </row>
    <row r="341" spans="1:6" ht="48" x14ac:dyDescent="0.25">
      <c r="A341" s="94" t="s">
        <v>556</v>
      </c>
      <c r="B341" s="83" t="s">
        <v>568</v>
      </c>
      <c r="C341" s="201"/>
      <c r="D341" s="216">
        <f>D342</f>
        <v>100000</v>
      </c>
      <c r="E341" s="216">
        <f>E342+E346</f>
        <v>100000</v>
      </c>
      <c r="F341" s="216">
        <f>F342+F346</f>
        <v>100000</v>
      </c>
    </row>
    <row r="342" spans="1:6" ht="24" x14ac:dyDescent="0.25">
      <c r="A342" s="94" t="s">
        <v>379</v>
      </c>
      <c r="B342" s="83" t="s">
        <v>568</v>
      </c>
      <c r="C342" s="201">
        <v>200</v>
      </c>
      <c r="D342" s="215">
        <v>100000</v>
      </c>
      <c r="E342" s="215">
        <v>100000</v>
      </c>
      <c r="F342" s="215">
        <v>100000</v>
      </c>
    </row>
    <row r="343" spans="1:6" ht="48" x14ac:dyDescent="0.25">
      <c r="A343" s="94" t="s">
        <v>569</v>
      </c>
      <c r="B343" s="83" t="s">
        <v>570</v>
      </c>
      <c r="C343" s="201"/>
      <c r="D343" s="213">
        <f>D344</f>
        <v>535000</v>
      </c>
      <c r="E343" s="213">
        <f>E344</f>
        <v>0</v>
      </c>
      <c r="F343" s="213">
        <f>F344</f>
        <v>0</v>
      </c>
    </row>
    <row r="344" spans="1:6" ht="36" x14ac:dyDescent="0.25">
      <c r="A344" s="94" t="s">
        <v>571</v>
      </c>
      <c r="B344" s="83" t="s">
        <v>572</v>
      </c>
      <c r="C344" s="201"/>
      <c r="D344" s="213">
        <f>D346+D345</f>
        <v>535000</v>
      </c>
      <c r="E344" s="213">
        <f>E346+E345</f>
        <v>0</v>
      </c>
      <c r="F344" s="213">
        <f>F346+F345</f>
        <v>0</v>
      </c>
    </row>
    <row r="345" spans="1:6" ht="24" x14ac:dyDescent="0.25">
      <c r="A345" s="94" t="s">
        <v>379</v>
      </c>
      <c r="B345" s="83" t="s">
        <v>572</v>
      </c>
      <c r="C345" s="201">
        <v>200</v>
      </c>
      <c r="D345" s="215">
        <v>535000</v>
      </c>
      <c r="E345" s="218">
        <v>0</v>
      </c>
      <c r="F345" s="218">
        <v>0</v>
      </c>
    </row>
    <row r="346" spans="1:6" ht="24" x14ac:dyDescent="0.25">
      <c r="A346" s="94" t="s">
        <v>573</v>
      </c>
      <c r="B346" s="83" t="s">
        <v>572</v>
      </c>
      <c r="C346" s="201">
        <v>400</v>
      </c>
      <c r="D346" s="213">
        <v>0</v>
      </c>
      <c r="E346" s="218">
        <v>0</v>
      </c>
      <c r="F346" s="218">
        <v>0</v>
      </c>
    </row>
    <row r="347" spans="1:6" ht="84" x14ac:dyDescent="0.25">
      <c r="A347" s="90" t="s">
        <v>1013</v>
      </c>
      <c r="B347" s="86" t="s">
        <v>449</v>
      </c>
      <c r="C347" s="199"/>
      <c r="D347" s="212">
        <f>D348+D352</f>
        <v>28821248</v>
      </c>
      <c r="E347" s="212">
        <f>E348+E352</f>
        <v>26691473</v>
      </c>
      <c r="F347" s="212">
        <f>F348+F352</f>
        <v>26517998</v>
      </c>
    </row>
    <row r="348" spans="1:6" x14ac:dyDescent="0.25">
      <c r="A348" s="148" t="s">
        <v>1014</v>
      </c>
      <c r="B348" s="83" t="s">
        <v>882</v>
      </c>
      <c r="C348" s="201"/>
      <c r="D348" s="215">
        <f>D349</f>
        <v>9191248</v>
      </c>
      <c r="E348" s="215">
        <f>E349</f>
        <v>7904473</v>
      </c>
      <c r="F348" s="215">
        <f>F349</f>
        <v>7352998</v>
      </c>
    </row>
    <row r="349" spans="1:6" ht="36" x14ac:dyDescent="0.25">
      <c r="A349" s="94" t="s">
        <v>883</v>
      </c>
      <c r="B349" s="83" t="s">
        <v>884</v>
      </c>
      <c r="C349" s="201"/>
      <c r="D349" s="215">
        <f t="shared" ref="D349:F350" si="52">D350</f>
        <v>9191248</v>
      </c>
      <c r="E349" s="215">
        <f t="shared" si="52"/>
        <v>7904473</v>
      </c>
      <c r="F349" s="215">
        <f t="shared" si="52"/>
        <v>7352998</v>
      </c>
    </row>
    <row r="350" spans="1:6" ht="48" x14ac:dyDescent="0.25">
      <c r="A350" s="147" t="s">
        <v>885</v>
      </c>
      <c r="B350" s="83" t="s">
        <v>886</v>
      </c>
      <c r="C350" s="201"/>
      <c r="D350" s="215">
        <f t="shared" si="52"/>
        <v>9191248</v>
      </c>
      <c r="E350" s="215">
        <f t="shared" si="52"/>
        <v>7904473</v>
      </c>
      <c r="F350" s="215">
        <f t="shared" si="52"/>
        <v>7352998</v>
      </c>
    </row>
    <row r="351" spans="1:6" x14ac:dyDescent="0.25">
      <c r="A351" s="94" t="s">
        <v>601</v>
      </c>
      <c r="B351" s="83" t="s">
        <v>886</v>
      </c>
      <c r="C351" s="201">
        <v>500</v>
      </c>
      <c r="D351" s="215">
        <v>9191248</v>
      </c>
      <c r="E351" s="213">
        <v>7904473</v>
      </c>
      <c r="F351" s="213">
        <v>7352998</v>
      </c>
    </row>
    <row r="352" spans="1:6" ht="108" x14ac:dyDescent="0.25">
      <c r="A352" s="94" t="s">
        <v>1015</v>
      </c>
      <c r="B352" s="83" t="s">
        <v>451</v>
      </c>
      <c r="C352" s="201"/>
      <c r="D352" s="215">
        <f>D353+D358</f>
        <v>19630000</v>
      </c>
      <c r="E352" s="215">
        <f>E353+E358</f>
        <v>18787000</v>
      </c>
      <c r="F352" s="215">
        <f>F353+F358</f>
        <v>19165000</v>
      </c>
    </row>
    <row r="353" spans="1:6" ht="36" x14ac:dyDescent="0.25">
      <c r="A353" s="94" t="s">
        <v>452</v>
      </c>
      <c r="B353" s="83" t="s">
        <v>453</v>
      </c>
      <c r="C353" s="201"/>
      <c r="D353" s="215">
        <f>D354</f>
        <v>3567000</v>
      </c>
      <c r="E353" s="215">
        <f>E354</f>
        <v>3567000</v>
      </c>
      <c r="F353" s="215">
        <f>F354</f>
        <v>3567000</v>
      </c>
    </row>
    <row r="354" spans="1:6" ht="24" x14ac:dyDescent="0.25">
      <c r="A354" s="94" t="s">
        <v>366</v>
      </c>
      <c r="B354" s="83" t="s">
        <v>454</v>
      </c>
      <c r="C354" s="201"/>
      <c r="D354" s="215">
        <f>D355+D356+D357</f>
        <v>3567000</v>
      </c>
      <c r="E354" s="215">
        <f>E355+E356+E357</f>
        <v>3567000</v>
      </c>
      <c r="F354" s="215">
        <f>F355+F356+F357</f>
        <v>3567000</v>
      </c>
    </row>
    <row r="355" spans="1:6" ht="58.5" customHeight="1" x14ac:dyDescent="0.25">
      <c r="A355" s="94" t="s">
        <v>368</v>
      </c>
      <c r="B355" s="83" t="s">
        <v>454</v>
      </c>
      <c r="C355" s="201">
        <v>100</v>
      </c>
      <c r="D355" s="222">
        <v>3567000</v>
      </c>
      <c r="E355" s="222">
        <v>3567000</v>
      </c>
      <c r="F355" s="222">
        <v>3567000</v>
      </c>
    </row>
    <row r="356" spans="1:6" ht="24" hidden="1" x14ac:dyDescent="0.25">
      <c r="A356" s="94" t="s">
        <v>379</v>
      </c>
      <c r="B356" s="83" t="s">
        <v>454</v>
      </c>
      <c r="C356" s="201">
        <v>200</v>
      </c>
      <c r="D356" s="216">
        <v>0</v>
      </c>
      <c r="E356" s="218">
        <v>0</v>
      </c>
      <c r="F356" s="218">
        <v>0</v>
      </c>
    </row>
    <row r="357" spans="1:6" hidden="1" x14ac:dyDescent="0.25">
      <c r="A357" s="94" t="s">
        <v>431</v>
      </c>
      <c r="B357" s="83" t="s">
        <v>454</v>
      </c>
      <c r="C357" s="201">
        <v>800</v>
      </c>
      <c r="D357" s="216">
        <v>0</v>
      </c>
      <c r="E357" s="218">
        <v>0</v>
      </c>
      <c r="F357" s="218">
        <v>0</v>
      </c>
    </row>
    <row r="358" spans="1:6" ht="48" x14ac:dyDescent="0.25">
      <c r="A358" s="94" t="s">
        <v>1016</v>
      </c>
      <c r="B358" s="225" t="s">
        <v>523</v>
      </c>
      <c r="C358" s="201"/>
      <c r="D358" s="216">
        <f>D359+D360+D361</f>
        <v>16063000</v>
      </c>
      <c r="E358" s="216">
        <f>E359+E360+E361</f>
        <v>15220000</v>
      </c>
      <c r="F358" s="216">
        <f>F359+F360+F361</f>
        <v>15598000</v>
      </c>
    </row>
    <row r="359" spans="1:6" ht="60" x14ac:dyDescent="0.25">
      <c r="A359" s="94" t="s">
        <v>368</v>
      </c>
      <c r="B359" s="225" t="s">
        <v>525</v>
      </c>
      <c r="C359" s="205" t="s">
        <v>415</v>
      </c>
      <c r="D359" s="215">
        <v>13924000</v>
      </c>
      <c r="E359" s="213">
        <v>13924000</v>
      </c>
      <c r="F359" s="213">
        <v>13924000</v>
      </c>
    </row>
    <row r="360" spans="1:6" ht="24" x14ac:dyDescent="0.25">
      <c r="A360" s="94" t="s">
        <v>379</v>
      </c>
      <c r="B360" s="226" t="s">
        <v>525</v>
      </c>
      <c r="C360" s="206" t="s">
        <v>532</v>
      </c>
      <c r="D360" s="222">
        <v>1965000</v>
      </c>
      <c r="E360" s="213">
        <v>1122000</v>
      </c>
      <c r="F360" s="213">
        <v>1500000</v>
      </c>
    </row>
    <row r="361" spans="1:6" x14ac:dyDescent="0.25">
      <c r="A361" s="94" t="s">
        <v>431</v>
      </c>
      <c r="B361" s="226" t="s">
        <v>525</v>
      </c>
      <c r="C361" s="206" t="s">
        <v>533</v>
      </c>
      <c r="D361" s="215">
        <v>174000</v>
      </c>
      <c r="E361" s="213">
        <v>174000</v>
      </c>
      <c r="F361" s="213">
        <v>174000</v>
      </c>
    </row>
    <row r="362" spans="1:6" ht="36" x14ac:dyDescent="0.25">
      <c r="A362" s="90" t="s">
        <v>627</v>
      </c>
      <c r="B362" s="82" t="s">
        <v>917</v>
      </c>
      <c r="C362" s="202"/>
      <c r="D362" s="214">
        <f>D363</f>
        <v>30000</v>
      </c>
      <c r="E362" s="214">
        <f t="shared" ref="E362:F365" si="53">E363</f>
        <v>30000</v>
      </c>
      <c r="F362" s="214">
        <f t="shared" si="53"/>
        <v>30000</v>
      </c>
    </row>
    <row r="363" spans="1:6" ht="60" x14ac:dyDescent="0.25">
      <c r="A363" s="94" t="s">
        <v>628</v>
      </c>
      <c r="B363" s="83" t="s">
        <v>1017</v>
      </c>
      <c r="C363" s="201"/>
      <c r="D363" s="215">
        <f>D364</f>
        <v>30000</v>
      </c>
      <c r="E363" s="215">
        <f t="shared" si="53"/>
        <v>30000</v>
      </c>
      <c r="F363" s="215">
        <f t="shared" si="53"/>
        <v>30000</v>
      </c>
    </row>
    <row r="364" spans="1:6" ht="60" x14ac:dyDescent="0.25">
      <c r="A364" s="94" t="s">
        <v>630</v>
      </c>
      <c r="B364" s="83" t="s">
        <v>1018</v>
      </c>
      <c r="C364" s="201"/>
      <c r="D364" s="215">
        <f>D365</f>
        <v>30000</v>
      </c>
      <c r="E364" s="215">
        <f t="shared" si="53"/>
        <v>30000</v>
      </c>
      <c r="F364" s="215">
        <f t="shared" si="53"/>
        <v>30000</v>
      </c>
    </row>
    <row r="365" spans="1:6" ht="36" x14ac:dyDescent="0.25">
      <c r="A365" s="94" t="s">
        <v>632</v>
      </c>
      <c r="B365" s="83" t="s">
        <v>633</v>
      </c>
      <c r="C365" s="201"/>
      <c r="D365" s="215">
        <f>D366</f>
        <v>30000</v>
      </c>
      <c r="E365" s="215">
        <f t="shared" si="53"/>
        <v>30000</v>
      </c>
      <c r="F365" s="215">
        <f t="shared" si="53"/>
        <v>30000</v>
      </c>
    </row>
    <row r="366" spans="1:6" ht="24" x14ac:dyDescent="0.25">
      <c r="A366" s="94" t="s">
        <v>379</v>
      </c>
      <c r="B366" s="83" t="s">
        <v>633</v>
      </c>
      <c r="C366" s="201">
        <v>200</v>
      </c>
      <c r="D366" s="216">
        <v>30000</v>
      </c>
      <c r="E366" s="213">
        <v>30000</v>
      </c>
      <c r="F366" s="213">
        <v>30000</v>
      </c>
    </row>
    <row r="367" spans="1:6" ht="36" x14ac:dyDescent="0.25">
      <c r="A367" s="90" t="s">
        <v>1019</v>
      </c>
      <c r="B367" s="86" t="s">
        <v>419</v>
      </c>
      <c r="C367" s="199"/>
      <c r="D367" s="212">
        <f>D368+D372</f>
        <v>408100</v>
      </c>
      <c r="E367" s="212">
        <f>E368+E372</f>
        <v>408100</v>
      </c>
      <c r="F367" s="212">
        <f>F368+F372</f>
        <v>408100</v>
      </c>
    </row>
    <row r="368" spans="1:6" ht="36" x14ac:dyDescent="0.25">
      <c r="A368" s="94" t="s">
        <v>1020</v>
      </c>
      <c r="B368" s="83" t="s">
        <v>1021</v>
      </c>
      <c r="C368" s="201"/>
      <c r="D368" s="215">
        <f>D369</f>
        <v>60000</v>
      </c>
      <c r="E368" s="215">
        <f t="shared" ref="E368:F370" si="54">E369</f>
        <v>60000</v>
      </c>
      <c r="F368" s="215">
        <f t="shared" si="54"/>
        <v>60000</v>
      </c>
    </row>
    <row r="369" spans="1:6" ht="48" x14ac:dyDescent="0.25">
      <c r="A369" s="94" t="s">
        <v>1022</v>
      </c>
      <c r="B369" s="83" t="s">
        <v>729</v>
      </c>
      <c r="C369" s="201"/>
      <c r="D369" s="215">
        <f>D370</f>
        <v>60000</v>
      </c>
      <c r="E369" s="215">
        <f t="shared" si="54"/>
        <v>60000</v>
      </c>
      <c r="F369" s="215">
        <f t="shared" si="54"/>
        <v>60000</v>
      </c>
    </row>
    <row r="370" spans="1:6" ht="24" x14ac:dyDescent="0.25">
      <c r="A370" s="94" t="s">
        <v>730</v>
      </c>
      <c r="B370" s="83" t="s">
        <v>731</v>
      </c>
      <c r="C370" s="201"/>
      <c r="D370" s="215">
        <f>D371</f>
        <v>60000</v>
      </c>
      <c r="E370" s="215">
        <f t="shared" si="54"/>
        <v>60000</v>
      </c>
      <c r="F370" s="215">
        <f t="shared" si="54"/>
        <v>60000</v>
      </c>
    </row>
    <row r="371" spans="1:6" ht="24" x14ac:dyDescent="0.25">
      <c r="A371" s="94" t="s">
        <v>379</v>
      </c>
      <c r="B371" s="83" t="s">
        <v>731</v>
      </c>
      <c r="C371" s="201">
        <v>200</v>
      </c>
      <c r="D371" s="216">
        <v>60000</v>
      </c>
      <c r="E371" s="213">
        <v>60000</v>
      </c>
      <c r="F371" s="213">
        <v>60000</v>
      </c>
    </row>
    <row r="372" spans="1:6" ht="48" x14ac:dyDescent="0.25">
      <c r="A372" s="94" t="s">
        <v>1023</v>
      </c>
      <c r="B372" s="83" t="s">
        <v>1060</v>
      </c>
      <c r="C372" s="204"/>
      <c r="D372" s="215">
        <f>D373</f>
        <v>348100</v>
      </c>
      <c r="E372" s="215">
        <f t="shared" ref="E372:F374" si="55">E373</f>
        <v>348100</v>
      </c>
      <c r="F372" s="215">
        <f t="shared" si="55"/>
        <v>348100</v>
      </c>
    </row>
    <row r="373" spans="1:6" ht="48" x14ac:dyDescent="0.25">
      <c r="A373" s="94" t="s">
        <v>422</v>
      </c>
      <c r="B373" s="83" t="s">
        <v>423</v>
      </c>
      <c r="C373" s="204"/>
      <c r="D373" s="215">
        <f>D374</f>
        <v>348100</v>
      </c>
      <c r="E373" s="215">
        <f t="shared" si="55"/>
        <v>348100</v>
      </c>
      <c r="F373" s="215">
        <f t="shared" si="55"/>
        <v>348100</v>
      </c>
    </row>
    <row r="374" spans="1:6" ht="36" x14ac:dyDescent="0.25">
      <c r="A374" s="94" t="s">
        <v>424</v>
      </c>
      <c r="B374" s="83" t="s">
        <v>425</v>
      </c>
      <c r="C374" s="204"/>
      <c r="D374" s="215">
        <f>D375</f>
        <v>348100</v>
      </c>
      <c r="E374" s="215">
        <f t="shared" si="55"/>
        <v>348100</v>
      </c>
      <c r="F374" s="215">
        <f t="shared" si="55"/>
        <v>348100</v>
      </c>
    </row>
    <row r="375" spans="1:6" ht="60" x14ac:dyDescent="0.25">
      <c r="A375" s="94" t="s">
        <v>368</v>
      </c>
      <c r="B375" s="83" t="s">
        <v>425</v>
      </c>
      <c r="C375" s="204" t="s">
        <v>415</v>
      </c>
      <c r="D375" s="215">
        <v>348100</v>
      </c>
      <c r="E375" s="213">
        <v>348100</v>
      </c>
      <c r="F375" s="213">
        <v>348100</v>
      </c>
    </row>
    <row r="376" spans="1:6" x14ac:dyDescent="0.25">
      <c r="A376" s="90" t="s">
        <v>1024</v>
      </c>
      <c r="B376" s="82"/>
      <c r="C376" s="207"/>
      <c r="D376" s="214">
        <f>D377+D381+D396+D400+D409+D427+D431+D389</f>
        <v>54435089.57</v>
      </c>
      <c r="E376" s="214">
        <f>E377+E381+E396+E400+E409+E427+E431+E389</f>
        <v>37811904</v>
      </c>
      <c r="F376" s="214">
        <f>F377+F381+F396+F400+F409+F427+F431+F389</f>
        <v>38073904</v>
      </c>
    </row>
    <row r="377" spans="1:6" ht="24" x14ac:dyDescent="0.25">
      <c r="A377" s="90" t="s">
        <v>362</v>
      </c>
      <c r="B377" s="82" t="s">
        <v>363</v>
      </c>
      <c r="C377" s="202"/>
      <c r="D377" s="214">
        <f>D378</f>
        <v>2030000</v>
      </c>
      <c r="E377" s="214">
        <f t="shared" ref="E377:F379" si="56">E378</f>
        <v>2030000</v>
      </c>
      <c r="F377" s="214">
        <f t="shared" si="56"/>
        <v>2030000</v>
      </c>
    </row>
    <row r="378" spans="1:6" x14ac:dyDescent="0.25">
      <c r="A378" s="94" t="s">
        <v>364</v>
      </c>
      <c r="B378" s="83" t="s">
        <v>365</v>
      </c>
      <c r="C378" s="201"/>
      <c r="D378" s="215">
        <f>D379</f>
        <v>2030000</v>
      </c>
      <c r="E378" s="215">
        <f t="shared" si="56"/>
        <v>2030000</v>
      </c>
      <c r="F378" s="215">
        <f t="shared" si="56"/>
        <v>2030000</v>
      </c>
    </row>
    <row r="379" spans="1:6" ht="24" x14ac:dyDescent="0.25">
      <c r="A379" s="94" t="s">
        <v>366</v>
      </c>
      <c r="B379" s="83" t="s">
        <v>892</v>
      </c>
      <c r="C379" s="201"/>
      <c r="D379" s="215">
        <f>D380</f>
        <v>2030000</v>
      </c>
      <c r="E379" s="215">
        <f t="shared" si="56"/>
        <v>2030000</v>
      </c>
      <c r="F379" s="215">
        <f t="shared" si="56"/>
        <v>2030000</v>
      </c>
    </row>
    <row r="380" spans="1:6" ht="60" x14ac:dyDescent="0.25">
      <c r="A380" s="94" t="s">
        <v>368</v>
      </c>
      <c r="B380" s="83" t="s">
        <v>892</v>
      </c>
      <c r="C380" s="201">
        <v>100</v>
      </c>
      <c r="D380" s="215">
        <v>2030000</v>
      </c>
      <c r="E380" s="213">
        <v>2030000</v>
      </c>
      <c r="F380" s="213">
        <v>2030000</v>
      </c>
    </row>
    <row r="381" spans="1:6" ht="24" x14ac:dyDescent="0.25">
      <c r="A381" s="90" t="s">
        <v>426</v>
      </c>
      <c r="B381" s="82" t="s">
        <v>427</v>
      </c>
      <c r="C381" s="208"/>
      <c r="D381" s="214">
        <f>D382</f>
        <v>20795082</v>
      </c>
      <c r="E381" s="214">
        <f>E382</f>
        <v>20795082</v>
      </c>
      <c r="F381" s="214">
        <f>F382</f>
        <v>20795082</v>
      </c>
    </row>
    <row r="382" spans="1:6" ht="24" x14ac:dyDescent="0.25">
      <c r="A382" s="94" t="s">
        <v>428</v>
      </c>
      <c r="B382" s="83" t="s">
        <v>429</v>
      </c>
      <c r="C382" s="209"/>
      <c r="D382" s="215">
        <f>D383+D387</f>
        <v>20795082</v>
      </c>
      <c r="E382" s="215">
        <f>E383+E387</f>
        <v>20795082</v>
      </c>
      <c r="F382" s="215">
        <f>F383+F387</f>
        <v>20795082</v>
      </c>
    </row>
    <row r="383" spans="1:6" ht="24" x14ac:dyDescent="0.25">
      <c r="A383" s="94" t="s">
        <v>366</v>
      </c>
      <c r="B383" s="83" t="s">
        <v>430</v>
      </c>
      <c r="C383" s="209"/>
      <c r="D383" s="215">
        <f>D384+D385+D386</f>
        <v>20447000</v>
      </c>
      <c r="E383" s="215">
        <f>E384+E385+E386</f>
        <v>20447000</v>
      </c>
      <c r="F383" s="215">
        <f>F384+F385+F386</f>
        <v>20447000</v>
      </c>
    </row>
    <row r="384" spans="1:6" ht="60" x14ac:dyDescent="0.25">
      <c r="A384" s="94" t="s">
        <v>368</v>
      </c>
      <c r="B384" s="83" t="s">
        <v>430</v>
      </c>
      <c r="C384" s="201">
        <v>100</v>
      </c>
      <c r="D384" s="215">
        <v>20447000</v>
      </c>
      <c r="E384" s="213">
        <v>20447000</v>
      </c>
      <c r="F384" s="213">
        <v>20447000</v>
      </c>
    </row>
    <row r="385" spans="1:6" ht="24" hidden="1" x14ac:dyDescent="0.25">
      <c r="A385" s="94" t="s">
        <v>379</v>
      </c>
      <c r="B385" s="83" t="s">
        <v>430</v>
      </c>
      <c r="C385" s="201">
        <v>200</v>
      </c>
      <c r="D385" s="215"/>
      <c r="E385" s="218"/>
      <c r="F385" s="218"/>
    </row>
    <row r="386" spans="1:6" hidden="1" x14ac:dyDescent="0.25">
      <c r="A386" s="94" t="s">
        <v>431</v>
      </c>
      <c r="B386" s="83" t="s">
        <v>430</v>
      </c>
      <c r="C386" s="201">
        <v>800</v>
      </c>
      <c r="D386" s="213"/>
      <c r="E386" s="218"/>
      <c r="F386" s="218"/>
    </row>
    <row r="387" spans="1:6" ht="36" x14ac:dyDescent="0.25">
      <c r="A387" s="94" t="s">
        <v>433</v>
      </c>
      <c r="B387" s="83" t="s">
        <v>434</v>
      </c>
      <c r="C387" s="209"/>
      <c r="D387" s="215">
        <f>D388</f>
        <v>348082</v>
      </c>
      <c r="E387" s="215">
        <f>E388</f>
        <v>348082</v>
      </c>
      <c r="F387" s="215">
        <f>F388</f>
        <v>348082</v>
      </c>
    </row>
    <row r="388" spans="1:6" ht="60" x14ac:dyDescent="0.25">
      <c r="A388" s="94" t="s">
        <v>368</v>
      </c>
      <c r="B388" s="83" t="s">
        <v>434</v>
      </c>
      <c r="C388" s="209">
        <v>100</v>
      </c>
      <c r="D388" s="215">
        <v>348082</v>
      </c>
      <c r="E388" s="213">
        <v>348082</v>
      </c>
      <c r="F388" s="213">
        <v>348082</v>
      </c>
    </row>
    <row r="389" spans="1:6" ht="36" x14ac:dyDescent="0.25">
      <c r="A389" s="90" t="s">
        <v>455</v>
      </c>
      <c r="B389" s="82" t="s">
        <v>456</v>
      </c>
      <c r="C389" s="208"/>
      <c r="D389" s="214">
        <f>D390+D393</f>
        <v>648082</v>
      </c>
      <c r="E389" s="214">
        <f>E390+E393</f>
        <v>648082</v>
      </c>
      <c r="F389" s="214">
        <f>F390+F393</f>
        <v>648082</v>
      </c>
    </row>
    <row r="390" spans="1:6" ht="24" x14ac:dyDescent="0.25">
      <c r="A390" s="94" t="s">
        <v>457</v>
      </c>
      <c r="B390" s="83" t="s">
        <v>458</v>
      </c>
      <c r="C390" s="209"/>
      <c r="D390" s="215">
        <f t="shared" ref="D390:F391" si="57">D391</f>
        <v>300000</v>
      </c>
      <c r="E390" s="215">
        <f t="shared" si="57"/>
        <v>300000</v>
      </c>
      <c r="F390" s="215">
        <f t="shared" si="57"/>
        <v>300000</v>
      </c>
    </row>
    <row r="391" spans="1:6" ht="24" x14ac:dyDescent="0.25">
      <c r="A391" s="94" t="s">
        <v>366</v>
      </c>
      <c r="B391" s="83" t="s">
        <v>459</v>
      </c>
      <c r="C391" s="209"/>
      <c r="D391" s="215">
        <f t="shared" si="57"/>
        <v>300000</v>
      </c>
      <c r="E391" s="215">
        <f t="shared" si="57"/>
        <v>300000</v>
      </c>
      <c r="F391" s="215">
        <f t="shared" si="57"/>
        <v>300000</v>
      </c>
    </row>
    <row r="392" spans="1:6" ht="60" x14ac:dyDescent="0.25">
      <c r="A392" s="94" t="s">
        <v>368</v>
      </c>
      <c r="B392" s="83" t="s">
        <v>459</v>
      </c>
      <c r="C392" s="209">
        <v>100</v>
      </c>
      <c r="D392" s="216">
        <v>300000</v>
      </c>
      <c r="E392" s="213">
        <v>300000</v>
      </c>
      <c r="F392" s="213">
        <v>300000</v>
      </c>
    </row>
    <row r="393" spans="1:6" ht="24" x14ac:dyDescent="0.25">
      <c r="A393" s="94" t="s">
        <v>460</v>
      </c>
      <c r="B393" s="83" t="s">
        <v>461</v>
      </c>
      <c r="C393" s="209"/>
      <c r="D393" s="215">
        <f t="shared" ref="D393:F394" si="58">D394</f>
        <v>348082</v>
      </c>
      <c r="E393" s="215">
        <f t="shared" si="58"/>
        <v>348082</v>
      </c>
      <c r="F393" s="215">
        <f t="shared" si="58"/>
        <v>348082</v>
      </c>
    </row>
    <row r="394" spans="1:6" ht="24" x14ac:dyDescent="0.25">
      <c r="A394" s="94" t="s">
        <v>462</v>
      </c>
      <c r="B394" s="83" t="s">
        <v>463</v>
      </c>
      <c r="C394" s="209"/>
      <c r="D394" s="215">
        <f t="shared" si="58"/>
        <v>348082</v>
      </c>
      <c r="E394" s="215">
        <f t="shared" si="58"/>
        <v>348082</v>
      </c>
      <c r="F394" s="215">
        <f t="shared" si="58"/>
        <v>348082</v>
      </c>
    </row>
    <row r="395" spans="1:6" ht="60" x14ac:dyDescent="0.25">
      <c r="A395" s="94" t="s">
        <v>368</v>
      </c>
      <c r="B395" s="83" t="s">
        <v>463</v>
      </c>
      <c r="C395" s="209" t="s">
        <v>415</v>
      </c>
      <c r="D395" s="216">
        <v>348082</v>
      </c>
      <c r="E395" s="213">
        <v>348082</v>
      </c>
      <c r="F395" s="213">
        <v>348082</v>
      </c>
    </row>
    <row r="396" spans="1:6" ht="36" x14ac:dyDescent="0.25">
      <c r="A396" s="90" t="s">
        <v>380</v>
      </c>
      <c r="B396" s="82" t="s">
        <v>381</v>
      </c>
      <c r="C396" s="202"/>
      <c r="D396" s="214">
        <f t="shared" ref="D396:F398" si="59">D397</f>
        <v>830000</v>
      </c>
      <c r="E396" s="214">
        <f t="shared" si="59"/>
        <v>830000</v>
      </c>
      <c r="F396" s="214">
        <f t="shared" si="59"/>
        <v>830000</v>
      </c>
    </row>
    <row r="397" spans="1:6" ht="24" x14ac:dyDescent="0.25">
      <c r="A397" s="94" t="s">
        <v>382</v>
      </c>
      <c r="B397" s="83" t="s">
        <v>383</v>
      </c>
      <c r="C397" s="201"/>
      <c r="D397" s="215">
        <f t="shared" si="59"/>
        <v>830000</v>
      </c>
      <c r="E397" s="215">
        <f t="shared" si="59"/>
        <v>830000</v>
      </c>
      <c r="F397" s="215">
        <f t="shared" si="59"/>
        <v>830000</v>
      </c>
    </row>
    <row r="398" spans="1:6" ht="24" x14ac:dyDescent="0.25">
      <c r="A398" s="94" t="s">
        <v>366</v>
      </c>
      <c r="B398" s="83" t="s">
        <v>384</v>
      </c>
      <c r="C398" s="201"/>
      <c r="D398" s="215">
        <f t="shared" si="59"/>
        <v>830000</v>
      </c>
      <c r="E398" s="215">
        <f t="shared" si="59"/>
        <v>830000</v>
      </c>
      <c r="F398" s="215">
        <f t="shared" si="59"/>
        <v>830000</v>
      </c>
    </row>
    <row r="399" spans="1:6" ht="60" x14ac:dyDescent="0.25">
      <c r="A399" s="94" t="s">
        <v>368</v>
      </c>
      <c r="B399" s="83" t="s">
        <v>384</v>
      </c>
      <c r="C399" s="201">
        <v>100</v>
      </c>
      <c r="D399" s="215">
        <v>830000</v>
      </c>
      <c r="E399" s="218">
        <v>830000</v>
      </c>
      <c r="F399" s="218">
        <v>830000</v>
      </c>
    </row>
    <row r="400" spans="1:6" ht="36" x14ac:dyDescent="0.25">
      <c r="A400" s="198" t="s">
        <v>526</v>
      </c>
      <c r="B400" s="227" t="s">
        <v>527</v>
      </c>
      <c r="C400" s="210"/>
      <c r="D400" s="214">
        <f>D401</f>
        <v>11387185.57</v>
      </c>
      <c r="E400" s="214">
        <f>E401</f>
        <v>100000</v>
      </c>
      <c r="F400" s="214">
        <f>F401</f>
        <v>100000</v>
      </c>
    </row>
    <row r="401" spans="1:6" ht="24" x14ac:dyDescent="0.25">
      <c r="A401" s="117" t="s">
        <v>528</v>
      </c>
      <c r="B401" s="228" t="s">
        <v>529</v>
      </c>
      <c r="C401" s="211"/>
      <c r="D401" s="215">
        <f>D404+D402</f>
        <v>11387185.57</v>
      </c>
      <c r="E401" s="215">
        <f>E404+E402</f>
        <v>100000</v>
      </c>
      <c r="F401" s="215">
        <f>F404+F402</f>
        <v>100000</v>
      </c>
    </row>
    <row r="402" spans="1:6" ht="48" x14ac:dyDescent="0.25">
      <c r="A402" s="94" t="s">
        <v>444</v>
      </c>
      <c r="B402" s="229" t="s">
        <v>445</v>
      </c>
      <c r="C402" s="85"/>
      <c r="D402" s="215">
        <f>D403</f>
        <v>1986</v>
      </c>
      <c r="E402" s="215">
        <f>E403</f>
        <v>0</v>
      </c>
      <c r="F402" s="215">
        <f>F403</f>
        <v>0</v>
      </c>
    </row>
    <row r="403" spans="1:6" ht="24" x14ac:dyDescent="0.25">
      <c r="A403" s="94" t="s">
        <v>398</v>
      </c>
      <c r="B403" s="229" t="s">
        <v>445</v>
      </c>
      <c r="C403" s="85">
        <v>200</v>
      </c>
      <c r="D403" s="215">
        <v>1986</v>
      </c>
      <c r="E403" s="215">
        <v>0</v>
      </c>
      <c r="F403" s="215">
        <v>0</v>
      </c>
    </row>
    <row r="404" spans="1:6" ht="24" x14ac:dyDescent="0.25">
      <c r="A404" s="117" t="s">
        <v>530</v>
      </c>
      <c r="B404" s="228" t="s">
        <v>531</v>
      </c>
      <c r="C404" s="211"/>
      <c r="D404" s="215">
        <f>D405+D406+D407</f>
        <v>11385199.57</v>
      </c>
      <c r="E404" s="215">
        <f>E405+E406</f>
        <v>100000</v>
      </c>
      <c r="F404" s="215">
        <f>F405+F406</f>
        <v>100000</v>
      </c>
    </row>
    <row r="405" spans="1:6" ht="24" x14ac:dyDescent="0.25">
      <c r="A405" s="94" t="s">
        <v>379</v>
      </c>
      <c r="B405" s="228" t="s">
        <v>531</v>
      </c>
      <c r="C405" s="211" t="s">
        <v>532</v>
      </c>
      <c r="D405" s="215">
        <v>425000</v>
      </c>
      <c r="E405" s="213">
        <v>100000</v>
      </c>
      <c r="F405" s="213">
        <v>100000</v>
      </c>
    </row>
    <row r="406" spans="1:6" x14ac:dyDescent="0.25">
      <c r="A406" s="94" t="s">
        <v>431</v>
      </c>
      <c r="B406" s="228" t="s">
        <v>531</v>
      </c>
      <c r="C406" s="211" t="s">
        <v>533</v>
      </c>
      <c r="D406" s="217">
        <v>10860199.57</v>
      </c>
      <c r="E406" s="213">
        <v>0</v>
      </c>
      <c r="F406" s="213">
        <v>0</v>
      </c>
    </row>
    <row r="407" spans="1:6" x14ac:dyDescent="0.25">
      <c r="A407" s="264" t="s">
        <v>910</v>
      </c>
      <c r="B407" s="296" t="s">
        <v>911</v>
      </c>
      <c r="C407" s="297"/>
      <c r="D407" s="217">
        <f>D408</f>
        <v>100000</v>
      </c>
      <c r="E407" s="213"/>
      <c r="F407" s="213"/>
    </row>
    <row r="408" spans="1:6" ht="24" x14ac:dyDescent="0.25">
      <c r="A408" s="94" t="s">
        <v>518</v>
      </c>
      <c r="B408" s="116" t="s">
        <v>911</v>
      </c>
      <c r="C408" s="115" t="s">
        <v>809</v>
      </c>
      <c r="D408" s="217">
        <v>100000</v>
      </c>
      <c r="E408" s="213"/>
      <c r="F408" s="213"/>
    </row>
    <row r="409" spans="1:6" ht="24" x14ac:dyDescent="0.25">
      <c r="A409" s="90" t="s">
        <v>435</v>
      </c>
      <c r="B409" s="82" t="s">
        <v>436</v>
      </c>
      <c r="C409" s="202"/>
      <c r="D409" s="214">
        <f>D410+D422+D419</f>
        <v>5529740</v>
      </c>
      <c r="E409" s="214">
        <f t="shared" ref="E409:F409" si="60">E410+E422+E419</f>
        <v>3897740</v>
      </c>
      <c r="F409" s="214">
        <f t="shared" si="60"/>
        <v>3959740</v>
      </c>
    </row>
    <row r="410" spans="1:6" ht="24" x14ac:dyDescent="0.25">
      <c r="A410" s="94" t="s">
        <v>534</v>
      </c>
      <c r="B410" s="83" t="s">
        <v>535</v>
      </c>
      <c r="C410" s="201"/>
      <c r="D410" s="215">
        <f>D411+D414+D416</f>
        <v>1917000</v>
      </c>
      <c r="E410" s="215">
        <f>E411+E414+E416</f>
        <v>1785000</v>
      </c>
      <c r="F410" s="215">
        <f>F411+F414+F416</f>
        <v>1847000</v>
      </c>
    </row>
    <row r="411" spans="1:6" ht="24" x14ac:dyDescent="0.25">
      <c r="A411" s="94" t="s">
        <v>530</v>
      </c>
      <c r="B411" s="83" t="s">
        <v>536</v>
      </c>
      <c r="C411" s="201"/>
      <c r="D411" s="215">
        <f>D412+D413</f>
        <v>292000</v>
      </c>
      <c r="E411" s="215">
        <f>E412+E413</f>
        <v>92000</v>
      </c>
      <c r="F411" s="215">
        <f>F412+F413</f>
        <v>92000</v>
      </c>
    </row>
    <row r="412" spans="1:6" ht="24" x14ac:dyDescent="0.25">
      <c r="A412" s="196" t="s">
        <v>518</v>
      </c>
      <c r="B412" s="83" t="s">
        <v>536</v>
      </c>
      <c r="C412" s="201">
        <v>300</v>
      </c>
      <c r="D412" s="216">
        <v>42000</v>
      </c>
      <c r="E412" s="213">
        <v>42000</v>
      </c>
      <c r="F412" s="213">
        <v>42000</v>
      </c>
    </row>
    <row r="413" spans="1:6" x14ac:dyDescent="0.25">
      <c r="A413" s="94" t="s">
        <v>431</v>
      </c>
      <c r="B413" s="83" t="s">
        <v>536</v>
      </c>
      <c r="C413" s="201">
        <v>800</v>
      </c>
      <c r="D413" s="222">
        <v>250000</v>
      </c>
      <c r="E413" s="213">
        <v>50000</v>
      </c>
      <c r="F413" s="213">
        <v>50000</v>
      </c>
    </row>
    <row r="414" spans="1:6" ht="24" x14ac:dyDescent="0.25">
      <c r="A414" s="94" t="s">
        <v>537</v>
      </c>
      <c r="B414" s="83" t="s">
        <v>538</v>
      </c>
      <c r="C414" s="201"/>
      <c r="D414" s="215">
        <f>D415</f>
        <v>10000</v>
      </c>
      <c r="E414" s="215">
        <f>E415</f>
        <v>0</v>
      </c>
      <c r="F414" s="215">
        <f>F415</f>
        <v>0</v>
      </c>
    </row>
    <row r="415" spans="1:6" ht="24" x14ac:dyDescent="0.25">
      <c r="A415" s="94" t="s">
        <v>379</v>
      </c>
      <c r="B415" s="83" t="s">
        <v>538</v>
      </c>
      <c r="C415" s="201">
        <v>200</v>
      </c>
      <c r="D415" s="215">
        <v>10000</v>
      </c>
      <c r="E415" s="218"/>
      <c r="F415" s="218"/>
    </row>
    <row r="416" spans="1:6" ht="36" x14ac:dyDescent="0.25">
      <c r="A416" s="94" t="s">
        <v>539</v>
      </c>
      <c r="B416" s="83" t="s">
        <v>540</v>
      </c>
      <c r="C416" s="201"/>
      <c r="D416" s="215">
        <f>D417+D418</f>
        <v>1615000</v>
      </c>
      <c r="E416" s="215">
        <f>E417+E418</f>
        <v>1693000</v>
      </c>
      <c r="F416" s="215">
        <f>F417+F418</f>
        <v>1755000</v>
      </c>
    </row>
    <row r="417" spans="1:6" ht="60" x14ac:dyDescent="0.25">
      <c r="A417" s="94" t="s">
        <v>368</v>
      </c>
      <c r="B417" s="83" t="s">
        <v>540</v>
      </c>
      <c r="C417" s="201">
        <v>100</v>
      </c>
      <c r="D417" s="213">
        <v>1168000</v>
      </c>
      <c r="E417" s="213">
        <v>1100000</v>
      </c>
      <c r="F417" s="213">
        <v>1100000</v>
      </c>
    </row>
    <row r="418" spans="1:6" ht="24" x14ac:dyDescent="0.25">
      <c r="A418" s="94" t="s">
        <v>379</v>
      </c>
      <c r="B418" s="83" t="s">
        <v>540</v>
      </c>
      <c r="C418" s="201">
        <v>200</v>
      </c>
      <c r="D418" s="215">
        <v>447000</v>
      </c>
      <c r="E418" s="215">
        <v>593000</v>
      </c>
      <c r="F418" s="215">
        <v>655000</v>
      </c>
    </row>
    <row r="419" spans="1:6" ht="25.5" x14ac:dyDescent="0.25">
      <c r="A419" s="259" t="s">
        <v>1053</v>
      </c>
      <c r="B419" s="275" t="s">
        <v>1054</v>
      </c>
      <c r="C419" s="257"/>
      <c r="D419" s="273">
        <f>D420</f>
        <v>1500000</v>
      </c>
      <c r="E419" s="273">
        <f t="shared" ref="E419:F420" si="61">E420</f>
        <v>0</v>
      </c>
      <c r="F419" s="273">
        <f t="shared" si="61"/>
        <v>0</v>
      </c>
    </row>
    <row r="420" spans="1:6" x14ac:dyDescent="0.25">
      <c r="A420" s="260" t="s">
        <v>1055</v>
      </c>
      <c r="B420" s="275" t="s">
        <v>1056</v>
      </c>
      <c r="C420" s="257"/>
      <c r="D420" s="273">
        <f>D421</f>
        <v>1500000</v>
      </c>
      <c r="E420" s="273">
        <f t="shared" si="61"/>
        <v>0</v>
      </c>
      <c r="F420" s="273">
        <f t="shared" si="61"/>
        <v>0</v>
      </c>
    </row>
    <row r="421" spans="1:6" x14ac:dyDescent="0.25">
      <c r="A421" s="255" t="s">
        <v>431</v>
      </c>
      <c r="B421" s="275" t="s">
        <v>1056</v>
      </c>
      <c r="C421" s="257">
        <v>800</v>
      </c>
      <c r="D421" s="273">
        <v>1500000</v>
      </c>
      <c r="E421" s="273">
        <v>0</v>
      </c>
      <c r="F421" s="273">
        <v>0</v>
      </c>
    </row>
    <row r="422" spans="1:6" ht="36" x14ac:dyDescent="0.25">
      <c r="A422" s="94" t="s">
        <v>437</v>
      </c>
      <c r="B422" s="83" t="s">
        <v>438</v>
      </c>
      <c r="C422" s="201"/>
      <c r="D422" s="215">
        <f>D423+D426</f>
        <v>2112740</v>
      </c>
      <c r="E422" s="215">
        <f>E423+E426</f>
        <v>2112740</v>
      </c>
      <c r="F422" s="215">
        <f>F423+F426</f>
        <v>2112740</v>
      </c>
    </row>
    <row r="423" spans="1:6" ht="36" x14ac:dyDescent="0.25">
      <c r="A423" s="94" t="s">
        <v>799</v>
      </c>
      <c r="B423" s="83" t="s">
        <v>929</v>
      </c>
      <c r="C423" s="201"/>
      <c r="D423" s="215">
        <f>D424</f>
        <v>2077930</v>
      </c>
      <c r="E423" s="215">
        <f>E424</f>
        <v>2077930</v>
      </c>
      <c r="F423" s="215">
        <f>F424</f>
        <v>2077930</v>
      </c>
    </row>
    <row r="424" spans="1:6" ht="24" x14ac:dyDescent="0.25">
      <c r="A424" s="94" t="s">
        <v>379</v>
      </c>
      <c r="B424" s="83" t="s">
        <v>929</v>
      </c>
      <c r="C424" s="201">
        <v>200</v>
      </c>
      <c r="D424" s="215">
        <v>2077930</v>
      </c>
      <c r="E424" s="213">
        <v>2077930</v>
      </c>
      <c r="F424" s="213">
        <v>2077930</v>
      </c>
    </row>
    <row r="425" spans="1:6" ht="60" x14ac:dyDescent="0.25">
      <c r="A425" s="94" t="s">
        <v>439</v>
      </c>
      <c r="B425" s="83" t="s">
        <v>899</v>
      </c>
      <c r="C425" s="201"/>
      <c r="D425" s="215">
        <f>D426</f>
        <v>34810</v>
      </c>
      <c r="E425" s="215">
        <f>E426</f>
        <v>34810</v>
      </c>
      <c r="F425" s="215">
        <f>F426</f>
        <v>34810</v>
      </c>
    </row>
    <row r="426" spans="1:6" ht="60" x14ac:dyDescent="0.25">
      <c r="A426" s="94" t="s">
        <v>368</v>
      </c>
      <c r="B426" s="83" t="s">
        <v>899</v>
      </c>
      <c r="C426" s="201">
        <v>100</v>
      </c>
      <c r="D426" s="215">
        <v>34810</v>
      </c>
      <c r="E426" s="213">
        <v>34810</v>
      </c>
      <c r="F426" s="213">
        <v>34810</v>
      </c>
    </row>
    <row r="427" spans="1:6" ht="24" x14ac:dyDescent="0.25">
      <c r="A427" s="90" t="s">
        <v>466</v>
      </c>
      <c r="B427" s="82" t="s">
        <v>467</v>
      </c>
      <c r="C427" s="202"/>
      <c r="D427" s="214">
        <f t="shared" ref="D427:F429" si="62">D428</f>
        <v>2100000</v>
      </c>
      <c r="E427" s="214">
        <f t="shared" si="62"/>
        <v>200000</v>
      </c>
      <c r="F427" s="214">
        <f t="shared" si="62"/>
        <v>200000</v>
      </c>
    </row>
    <row r="428" spans="1:6" x14ac:dyDescent="0.25">
      <c r="A428" s="94" t="s">
        <v>468</v>
      </c>
      <c r="B428" s="83" t="s">
        <v>469</v>
      </c>
      <c r="C428" s="201"/>
      <c r="D428" s="215">
        <f t="shared" si="62"/>
        <v>2100000</v>
      </c>
      <c r="E428" s="215">
        <f t="shared" si="62"/>
        <v>200000</v>
      </c>
      <c r="F428" s="215">
        <f t="shared" si="62"/>
        <v>200000</v>
      </c>
    </row>
    <row r="429" spans="1:6" x14ac:dyDescent="0.25">
      <c r="A429" s="148" t="s">
        <v>470</v>
      </c>
      <c r="B429" s="83" t="s">
        <v>471</v>
      </c>
      <c r="C429" s="201"/>
      <c r="D429" s="215">
        <f t="shared" si="62"/>
        <v>2100000</v>
      </c>
      <c r="E429" s="215">
        <f t="shared" si="62"/>
        <v>200000</v>
      </c>
      <c r="F429" s="215">
        <f t="shared" si="62"/>
        <v>200000</v>
      </c>
    </row>
    <row r="430" spans="1:6" x14ac:dyDescent="0.25">
      <c r="A430" s="94" t="s">
        <v>431</v>
      </c>
      <c r="B430" s="83" t="s">
        <v>471</v>
      </c>
      <c r="C430" s="201">
        <v>800</v>
      </c>
      <c r="D430" s="213">
        <v>2100000</v>
      </c>
      <c r="E430" s="218">
        <v>200000</v>
      </c>
      <c r="F430" s="218">
        <v>200000</v>
      </c>
    </row>
    <row r="431" spans="1:6" ht="36" x14ac:dyDescent="0.25">
      <c r="A431" s="90" t="s">
        <v>541</v>
      </c>
      <c r="B431" s="82" t="s">
        <v>542</v>
      </c>
      <c r="C431" s="202"/>
      <c r="D431" s="214">
        <f t="shared" ref="D431:F432" si="63">D432</f>
        <v>11115000</v>
      </c>
      <c r="E431" s="214">
        <f t="shared" si="63"/>
        <v>9311000</v>
      </c>
      <c r="F431" s="214">
        <f t="shared" si="63"/>
        <v>9511000</v>
      </c>
    </row>
    <row r="432" spans="1:6" ht="36" x14ac:dyDescent="0.25">
      <c r="A432" s="94" t="s">
        <v>912</v>
      </c>
      <c r="B432" s="83" t="s">
        <v>544</v>
      </c>
      <c r="C432" s="201"/>
      <c r="D432" s="215">
        <f t="shared" si="63"/>
        <v>11115000</v>
      </c>
      <c r="E432" s="215">
        <f t="shared" si="63"/>
        <v>9311000</v>
      </c>
      <c r="F432" s="215">
        <f t="shared" si="63"/>
        <v>9511000</v>
      </c>
    </row>
    <row r="433" spans="1:6" ht="24" x14ac:dyDescent="0.25">
      <c r="A433" s="94" t="s">
        <v>524</v>
      </c>
      <c r="B433" s="83" t="s">
        <v>545</v>
      </c>
      <c r="C433" s="201"/>
      <c r="D433" s="215">
        <f>D434+D435+D436</f>
        <v>11115000</v>
      </c>
      <c r="E433" s="215">
        <f>E434+E435+E436</f>
        <v>9311000</v>
      </c>
      <c r="F433" s="215">
        <f>F434+F435+F436</f>
        <v>9511000</v>
      </c>
    </row>
    <row r="434" spans="1:6" ht="60" x14ac:dyDescent="0.25">
      <c r="A434" s="94" t="s">
        <v>368</v>
      </c>
      <c r="B434" s="83" t="s">
        <v>545</v>
      </c>
      <c r="C434" s="201">
        <v>100</v>
      </c>
      <c r="D434" s="215">
        <v>5139000</v>
      </c>
      <c r="E434" s="213">
        <v>5136000</v>
      </c>
      <c r="F434" s="213">
        <v>5136000</v>
      </c>
    </row>
    <row r="435" spans="1:6" ht="24" x14ac:dyDescent="0.25">
      <c r="A435" s="94" t="s">
        <v>379</v>
      </c>
      <c r="B435" s="83" t="s">
        <v>545</v>
      </c>
      <c r="C435" s="201">
        <v>200</v>
      </c>
      <c r="D435" s="213">
        <v>5851000</v>
      </c>
      <c r="E435" s="213">
        <v>4100000</v>
      </c>
      <c r="F435" s="213">
        <v>4300000</v>
      </c>
    </row>
    <row r="436" spans="1:6" x14ac:dyDescent="0.25">
      <c r="A436" s="94" t="s">
        <v>431</v>
      </c>
      <c r="B436" s="83" t="s">
        <v>545</v>
      </c>
      <c r="C436" s="201">
        <v>800</v>
      </c>
      <c r="D436" s="213">
        <v>125000</v>
      </c>
      <c r="E436" s="213">
        <v>75000</v>
      </c>
      <c r="F436" s="213">
        <v>75000</v>
      </c>
    </row>
  </sheetData>
  <mergeCells count="5">
    <mergeCell ref="D1:F7"/>
    <mergeCell ref="B8:D8"/>
    <mergeCell ref="A9:F9"/>
    <mergeCell ref="A13:A14"/>
    <mergeCell ref="D13:F13"/>
  </mergeCells>
  <hyperlinks>
    <hyperlink ref="A233" r:id="rId1" display="consultantplus://offline/ref=C6EF3AE28B6C46D1117CBBA251A07B11C6C7C5768D67668B05322DA1BBA42282C9440EEF08E6CC43400635U6VBM" xr:uid="{00000000-0004-0000-0400-000000000000}"/>
    <hyperlink ref="A239" r:id="rId2" display="consultantplus://offline/ref=C6EF3AE28B6C46D1117CBBA251A07B11C6C7C5768D67668B05322DA1BBA42282C9440EEF08E6CC43400F35U6VFM" xr:uid="{00000000-0004-0000-0400-000001000000}"/>
  </hyperlink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68"/>
  <sheetViews>
    <sheetView workbookViewId="0">
      <selection activeCell="R8" sqref="R8"/>
    </sheetView>
  </sheetViews>
  <sheetFormatPr defaultRowHeight="15" x14ac:dyDescent="0.25"/>
  <cols>
    <col min="1" max="1" width="23.42578125" customWidth="1"/>
    <col min="2" max="2" width="25.7109375" customWidth="1"/>
    <col min="3" max="3" width="25.85546875" customWidth="1"/>
    <col min="4" max="4" width="27.85546875" customWidth="1"/>
  </cols>
  <sheetData>
    <row r="1" spans="1:4" x14ac:dyDescent="0.25">
      <c r="A1" s="1"/>
      <c r="B1" s="1"/>
      <c r="C1" s="313" t="s">
        <v>1100</v>
      </c>
      <c r="D1" s="313"/>
    </row>
    <row r="2" spans="1:4" x14ac:dyDescent="0.25">
      <c r="A2" s="3"/>
      <c r="B2" s="3"/>
      <c r="C2" s="313"/>
      <c r="D2" s="313"/>
    </row>
    <row r="3" spans="1:4" x14ac:dyDescent="0.25">
      <c r="A3" s="1"/>
      <c r="B3" s="1"/>
      <c r="C3" s="313"/>
      <c r="D3" s="313"/>
    </row>
    <row r="4" spans="1:4" x14ac:dyDescent="0.25">
      <c r="A4" s="1"/>
      <c r="B4" s="1"/>
      <c r="C4" s="313"/>
      <c r="D4" s="313"/>
    </row>
    <row r="5" spans="1:4" x14ac:dyDescent="0.25">
      <c r="A5" s="1"/>
      <c r="B5" s="188"/>
      <c r="C5" s="313"/>
      <c r="D5" s="313"/>
    </row>
    <row r="6" spans="1:4" x14ac:dyDescent="0.25">
      <c r="A6" s="1"/>
      <c r="B6" s="188"/>
      <c r="C6" s="313"/>
      <c r="D6" s="313"/>
    </row>
    <row r="7" spans="1:4" x14ac:dyDescent="0.25">
      <c r="A7" s="69"/>
      <c r="B7" s="69"/>
      <c r="C7" s="313"/>
      <c r="D7" s="313"/>
    </row>
    <row r="8" spans="1:4" ht="16.5" thickBot="1" x14ac:dyDescent="0.3">
      <c r="A8" s="232"/>
    </row>
    <row r="9" spans="1:4" ht="64.5" customHeight="1" thickBot="1" x14ac:dyDescent="0.3">
      <c r="A9" s="342" t="s">
        <v>1025</v>
      </c>
      <c r="B9" s="343"/>
      <c r="C9" s="343"/>
      <c r="D9" s="344"/>
    </row>
    <row r="10" spans="1:4" x14ac:dyDescent="0.25">
      <c r="A10" s="345" t="s">
        <v>1044</v>
      </c>
      <c r="B10" s="345"/>
      <c r="C10" s="345"/>
      <c r="D10" s="345"/>
    </row>
    <row r="11" spans="1:4" x14ac:dyDescent="0.25">
      <c r="A11" s="345"/>
      <c r="B11" s="345"/>
      <c r="C11" s="345"/>
      <c r="D11" s="345"/>
    </row>
    <row r="12" spans="1:4" x14ac:dyDescent="0.25">
      <c r="A12" s="345"/>
      <c r="B12" s="345"/>
      <c r="C12" s="345"/>
      <c r="D12" s="345"/>
    </row>
    <row r="13" spans="1:4" ht="15.75" x14ac:dyDescent="0.25">
      <c r="A13" s="346"/>
      <c r="B13" s="346"/>
      <c r="C13" s="67"/>
      <c r="D13" s="233" t="s">
        <v>1026</v>
      </c>
    </row>
    <row r="14" spans="1:4" x14ac:dyDescent="0.25">
      <c r="A14" s="335" t="s">
        <v>1027</v>
      </c>
      <c r="B14" s="347" t="s">
        <v>958</v>
      </c>
      <c r="C14" s="348"/>
      <c r="D14" s="349"/>
    </row>
    <row r="15" spans="1:4" x14ac:dyDescent="0.25">
      <c r="A15" s="336"/>
      <c r="B15" s="341" t="s">
        <v>310</v>
      </c>
      <c r="C15" s="350" t="s">
        <v>311</v>
      </c>
      <c r="D15" s="350" t="s">
        <v>312</v>
      </c>
    </row>
    <row r="16" spans="1:4" x14ac:dyDescent="0.25">
      <c r="A16" s="337"/>
      <c r="B16" s="341"/>
      <c r="C16" s="351"/>
      <c r="D16" s="351"/>
    </row>
    <row r="17" spans="1:4" x14ac:dyDescent="0.25">
      <c r="A17" s="149" t="s">
        <v>1028</v>
      </c>
      <c r="B17" s="237">
        <v>637484</v>
      </c>
      <c r="C17" s="238">
        <v>540606</v>
      </c>
      <c r="D17" s="238">
        <v>509987</v>
      </c>
    </row>
    <row r="18" spans="1:4" x14ac:dyDescent="0.25">
      <c r="A18" s="149" t="s">
        <v>1029</v>
      </c>
      <c r="B18" s="237">
        <v>1813730</v>
      </c>
      <c r="C18" s="238">
        <v>1544443</v>
      </c>
      <c r="D18" s="238">
        <v>1450985</v>
      </c>
    </row>
    <row r="19" spans="1:4" x14ac:dyDescent="0.25">
      <c r="A19" s="149" t="s">
        <v>1030</v>
      </c>
      <c r="B19" s="237">
        <v>446497</v>
      </c>
      <c r="C19" s="238">
        <v>380843</v>
      </c>
      <c r="D19" s="238">
        <v>357197</v>
      </c>
    </row>
    <row r="20" spans="1:4" x14ac:dyDescent="0.25">
      <c r="A20" s="149" t="s">
        <v>1031</v>
      </c>
      <c r="B20" s="237">
        <v>435528</v>
      </c>
      <c r="C20" s="238">
        <v>373716</v>
      </c>
      <c r="D20" s="238">
        <v>348422</v>
      </c>
    </row>
    <row r="21" spans="1:4" x14ac:dyDescent="0.25">
      <c r="A21" s="149" t="s">
        <v>1032</v>
      </c>
      <c r="B21" s="237">
        <v>1112370</v>
      </c>
      <c r="C21" s="238">
        <v>997466</v>
      </c>
      <c r="D21" s="238">
        <v>889896</v>
      </c>
    </row>
    <row r="22" spans="1:4" x14ac:dyDescent="0.25">
      <c r="A22" s="149" t="s">
        <v>1033</v>
      </c>
      <c r="B22" s="237">
        <v>561347</v>
      </c>
      <c r="C22" s="238">
        <v>480330</v>
      </c>
      <c r="D22" s="238">
        <v>449077</v>
      </c>
    </row>
    <row r="23" spans="1:4" x14ac:dyDescent="0.25">
      <c r="A23" s="149" t="s">
        <v>1034</v>
      </c>
      <c r="B23" s="237">
        <v>562637</v>
      </c>
      <c r="C23" s="238">
        <v>487170</v>
      </c>
      <c r="D23" s="238">
        <v>450110</v>
      </c>
    </row>
    <row r="24" spans="1:4" x14ac:dyDescent="0.25">
      <c r="A24" s="149" t="s">
        <v>1035</v>
      </c>
      <c r="B24" s="237">
        <v>785886</v>
      </c>
      <c r="C24" s="238">
        <v>667414</v>
      </c>
      <c r="D24" s="238">
        <v>628708</v>
      </c>
    </row>
    <row r="25" spans="1:4" x14ac:dyDescent="0.25">
      <c r="A25" s="149" t="s">
        <v>1036</v>
      </c>
      <c r="B25" s="237">
        <v>577477</v>
      </c>
      <c r="C25" s="238">
        <v>505156</v>
      </c>
      <c r="D25" s="238">
        <v>461982</v>
      </c>
    </row>
    <row r="26" spans="1:4" x14ac:dyDescent="0.25">
      <c r="A26" s="149" t="s">
        <v>1037</v>
      </c>
      <c r="B26" s="237">
        <v>469725</v>
      </c>
      <c r="C26" s="238">
        <v>401508</v>
      </c>
      <c r="D26" s="238">
        <v>375780</v>
      </c>
    </row>
    <row r="27" spans="1:4" x14ac:dyDescent="0.25">
      <c r="A27" s="149" t="s">
        <v>1038</v>
      </c>
      <c r="B27" s="237">
        <v>427785</v>
      </c>
      <c r="C27" s="238">
        <v>366251</v>
      </c>
      <c r="D27" s="238">
        <v>342228</v>
      </c>
    </row>
    <row r="28" spans="1:4" x14ac:dyDescent="0.25">
      <c r="A28" s="149" t="s">
        <v>1039</v>
      </c>
      <c r="B28" s="237">
        <v>482629</v>
      </c>
      <c r="C28" s="238">
        <v>412140</v>
      </c>
      <c r="D28" s="238">
        <v>386103</v>
      </c>
    </row>
    <row r="29" spans="1:4" x14ac:dyDescent="0.25">
      <c r="A29" s="149" t="s">
        <v>1040</v>
      </c>
      <c r="B29" s="237">
        <v>625224</v>
      </c>
      <c r="C29" s="238">
        <v>530526</v>
      </c>
      <c r="D29" s="238">
        <v>500179</v>
      </c>
    </row>
    <row r="30" spans="1:4" x14ac:dyDescent="0.25">
      <c r="A30" s="149" t="s">
        <v>1041</v>
      </c>
      <c r="B30" s="237">
        <v>252929</v>
      </c>
      <c r="C30" s="238">
        <v>216904</v>
      </c>
      <c r="D30" s="238">
        <v>202344</v>
      </c>
    </row>
    <row r="31" spans="1:4" x14ac:dyDescent="0.25">
      <c r="A31" s="239" t="s">
        <v>1042</v>
      </c>
      <c r="B31" s="240">
        <f>SUM(B17:B30)</f>
        <v>9191248</v>
      </c>
      <c r="C31" s="240">
        <f t="shared" ref="C31:D31" si="0">SUM(C17:C30)</f>
        <v>7904473</v>
      </c>
      <c r="D31" s="240">
        <f t="shared" si="0"/>
        <v>7352998</v>
      </c>
    </row>
    <row r="32" spans="1:4" ht="15.75" x14ac:dyDescent="0.25">
      <c r="A32" s="232"/>
      <c r="B32" s="67"/>
      <c r="C32" s="67"/>
      <c r="D32" s="67"/>
    </row>
    <row r="33" spans="1:4" ht="15.75" x14ac:dyDescent="0.25">
      <c r="A33" s="67"/>
      <c r="B33" s="67"/>
      <c r="C33" s="67"/>
      <c r="D33" s="67"/>
    </row>
    <row r="34" spans="1:4" x14ac:dyDescent="0.25">
      <c r="A34" s="334" t="s">
        <v>599</v>
      </c>
      <c r="B34" s="334"/>
      <c r="C34" s="334"/>
      <c r="D34" s="334"/>
    </row>
    <row r="35" spans="1:4" x14ac:dyDescent="0.25">
      <c r="A35" s="334"/>
      <c r="B35" s="334"/>
      <c r="C35" s="334"/>
      <c r="D35" s="334"/>
    </row>
    <row r="36" spans="1:4" ht="15.75" x14ac:dyDescent="0.25">
      <c r="A36" s="234"/>
      <c r="B36" s="234"/>
      <c r="C36" s="234"/>
      <c r="D36" s="234"/>
    </row>
    <row r="37" spans="1:4" ht="15.75" x14ac:dyDescent="0.25">
      <c r="A37" s="67"/>
      <c r="B37" s="67"/>
      <c r="C37" s="67"/>
      <c r="D37" s="233" t="s">
        <v>1043</v>
      </c>
    </row>
    <row r="38" spans="1:4" x14ac:dyDescent="0.25">
      <c r="A38" s="335" t="s">
        <v>1027</v>
      </c>
      <c r="B38" s="338" t="s">
        <v>958</v>
      </c>
      <c r="C38" s="339"/>
      <c r="D38" s="340"/>
    </row>
    <row r="39" spans="1:4" x14ac:dyDescent="0.25">
      <c r="A39" s="336"/>
      <c r="B39" s="341" t="s">
        <v>310</v>
      </c>
      <c r="C39" s="341" t="s">
        <v>311</v>
      </c>
      <c r="D39" s="341" t="s">
        <v>312</v>
      </c>
    </row>
    <row r="40" spans="1:4" x14ac:dyDescent="0.25">
      <c r="A40" s="337"/>
      <c r="B40" s="341"/>
      <c r="C40" s="341"/>
      <c r="D40" s="341"/>
    </row>
    <row r="41" spans="1:4" x14ac:dyDescent="0.25">
      <c r="A41" s="236"/>
      <c r="B41" s="235"/>
      <c r="C41" s="235"/>
      <c r="D41" s="235"/>
    </row>
    <row r="42" spans="1:4" x14ac:dyDescent="0.25">
      <c r="A42" s="149" t="s">
        <v>1029</v>
      </c>
      <c r="B42" s="149">
        <v>1638380</v>
      </c>
      <c r="C42" s="149"/>
      <c r="D42" s="149"/>
    </row>
    <row r="43" spans="1:4" x14ac:dyDescent="0.25">
      <c r="A43" s="149" t="s">
        <v>1039</v>
      </c>
      <c r="B43" s="149">
        <v>1700000</v>
      </c>
      <c r="C43" s="149"/>
      <c r="D43" s="149"/>
    </row>
    <row r="44" spans="1:4" x14ac:dyDescent="0.25">
      <c r="A44" s="149" t="s">
        <v>1042</v>
      </c>
      <c r="B44" s="149">
        <f>SUM(B42:B43)</f>
        <v>3338380</v>
      </c>
      <c r="C44" s="149"/>
      <c r="D44" s="149"/>
    </row>
    <row r="46" spans="1:4" x14ac:dyDescent="0.25">
      <c r="A46" s="334" t="s">
        <v>1066</v>
      </c>
      <c r="B46" s="334"/>
      <c r="C46" s="334"/>
      <c r="D46" s="334"/>
    </row>
    <row r="47" spans="1:4" x14ac:dyDescent="0.25">
      <c r="A47" s="334"/>
      <c r="B47" s="334"/>
      <c r="C47" s="334"/>
      <c r="D47" s="334"/>
    </row>
    <row r="48" spans="1:4" ht="15.75" x14ac:dyDescent="0.25">
      <c r="A48" s="285"/>
      <c r="B48" s="285"/>
      <c r="C48" s="285"/>
      <c r="D48" s="285"/>
    </row>
    <row r="49" spans="1:4" ht="15.75" x14ac:dyDescent="0.25">
      <c r="A49" s="67"/>
      <c r="B49" s="233"/>
      <c r="C49" s="67"/>
      <c r="D49" s="233" t="s">
        <v>1067</v>
      </c>
    </row>
    <row r="50" spans="1:4" ht="15.75" x14ac:dyDescent="0.25">
      <c r="A50" s="327" t="s">
        <v>1027</v>
      </c>
      <c r="B50" s="330" t="s">
        <v>958</v>
      </c>
      <c r="C50" s="331"/>
      <c r="D50" s="332"/>
    </row>
    <row r="51" spans="1:4" x14ac:dyDescent="0.25">
      <c r="A51" s="328"/>
      <c r="B51" s="333" t="s">
        <v>310</v>
      </c>
      <c r="C51" s="333" t="s">
        <v>311</v>
      </c>
      <c r="D51" s="333" t="s">
        <v>312</v>
      </c>
    </row>
    <row r="52" spans="1:4" x14ac:dyDescent="0.25">
      <c r="A52" s="329"/>
      <c r="B52" s="333"/>
      <c r="C52" s="333"/>
      <c r="D52" s="333"/>
    </row>
    <row r="53" spans="1:4" ht="15.75" x14ac:dyDescent="0.25">
      <c r="A53" s="286" t="s">
        <v>1029</v>
      </c>
      <c r="B53" s="287">
        <v>100000</v>
      </c>
      <c r="C53" s="287"/>
      <c r="D53" s="287"/>
    </row>
    <row r="54" spans="1:4" ht="15.75" x14ac:dyDescent="0.25">
      <c r="A54" s="286" t="s">
        <v>1033</v>
      </c>
      <c r="B54" s="287">
        <v>300000</v>
      </c>
      <c r="C54" s="287"/>
      <c r="D54" s="287"/>
    </row>
    <row r="55" spans="1:4" ht="15.75" x14ac:dyDescent="0.25">
      <c r="A55" s="286" t="s">
        <v>1037</v>
      </c>
      <c r="B55" s="287">
        <v>525000</v>
      </c>
      <c r="C55" s="287"/>
      <c r="D55" s="287"/>
    </row>
    <row r="56" spans="1:4" ht="15.75" x14ac:dyDescent="0.25">
      <c r="A56" s="286" t="s">
        <v>1041</v>
      </c>
      <c r="B56" s="287">
        <v>525000</v>
      </c>
      <c r="C56" s="287"/>
      <c r="D56" s="287"/>
    </row>
    <row r="57" spans="1:4" ht="15.75" x14ac:dyDescent="0.25">
      <c r="A57" s="288" t="s">
        <v>1042</v>
      </c>
      <c r="B57" s="287">
        <f>SUM(B53:B56)</f>
        <v>1450000</v>
      </c>
      <c r="C57" s="287"/>
      <c r="D57" s="287"/>
    </row>
    <row r="59" spans="1:4" x14ac:dyDescent="0.25">
      <c r="A59" s="326" t="s">
        <v>1068</v>
      </c>
      <c r="B59" s="326"/>
      <c r="C59" s="326"/>
      <c r="D59" s="326"/>
    </row>
    <row r="60" spans="1:4" x14ac:dyDescent="0.25">
      <c r="A60" s="326"/>
      <c r="B60" s="326"/>
      <c r="C60" s="326"/>
      <c r="D60" s="326"/>
    </row>
    <row r="61" spans="1:4" x14ac:dyDescent="0.25">
      <c r="A61" s="326"/>
      <c r="B61" s="326"/>
      <c r="C61" s="326"/>
      <c r="D61" s="326"/>
    </row>
    <row r="62" spans="1:4" ht="15.75" x14ac:dyDescent="0.25">
      <c r="A62" s="289"/>
      <c r="B62" s="289"/>
      <c r="C62" s="289"/>
      <c r="D62" s="289"/>
    </row>
    <row r="63" spans="1:4" ht="15.75" x14ac:dyDescent="0.25">
      <c r="A63" s="67"/>
      <c r="B63" s="233"/>
      <c r="C63" s="67"/>
      <c r="D63" s="233" t="s">
        <v>1069</v>
      </c>
    </row>
    <row r="64" spans="1:4" ht="15.75" x14ac:dyDescent="0.25">
      <c r="A64" s="327" t="s">
        <v>1027</v>
      </c>
      <c r="B64" s="330" t="s">
        <v>958</v>
      </c>
      <c r="C64" s="331"/>
      <c r="D64" s="332"/>
    </row>
    <row r="65" spans="1:4" x14ac:dyDescent="0.25">
      <c r="A65" s="328"/>
      <c r="B65" s="333" t="s">
        <v>310</v>
      </c>
      <c r="C65" s="333" t="s">
        <v>311</v>
      </c>
      <c r="D65" s="333" t="s">
        <v>312</v>
      </c>
    </row>
    <row r="66" spans="1:4" x14ac:dyDescent="0.25">
      <c r="A66" s="329"/>
      <c r="B66" s="333"/>
      <c r="C66" s="333"/>
      <c r="D66" s="333"/>
    </row>
    <row r="67" spans="1:4" ht="15.75" x14ac:dyDescent="0.25">
      <c r="A67" s="287" t="s">
        <v>1070</v>
      </c>
      <c r="B67" s="290">
        <v>599000</v>
      </c>
      <c r="C67" s="287"/>
      <c r="D67" s="287"/>
    </row>
    <row r="68" spans="1:4" ht="15.75" x14ac:dyDescent="0.25">
      <c r="A68" s="291" t="s">
        <v>1042</v>
      </c>
      <c r="B68" s="290">
        <f>B67</f>
        <v>599000</v>
      </c>
      <c r="C68" s="287"/>
      <c r="D68" s="287"/>
    </row>
  </sheetData>
  <mergeCells count="27">
    <mergeCell ref="C1:D7"/>
    <mergeCell ref="A9:D9"/>
    <mergeCell ref="A10:D12"/>
    <mergeCell ref="A13:B13"/>
    <mergeCell ref="A14:A16"/>
    <mergeCell ref="B14:D14"/>
    <mergeCell ref="B15:B16"/>
    <mergeCell ref="C15:C16"/>
    <mergeCell ref="D15:D16"/>
    <mergeCell ref="A34:D35"/>
    <mergeCell ref="A38:A40"/>
    <mergeCell ref="B38:D38"/>
    <mergeCell ref="B39:B40"/>
    <mergeCell ref="C39:C40"/>
    <mergeCell ref="D39:D40"/>
    <mergeCell ref="A46:D47"/>
    <mergeCell ref="A50:A52"/>
    <mergeCell ref="B50:D50"/>
    <mergeCell ref="B51:B52"/>
    <mergeCell ref="C51:C52"/>
    <mergeCell ref="D51:D52"/>
    <mergeCell ref="A59:D61"/>
    <mergeCell ref="A64:A66"/>
    <mergeCell ref="B64:D64"/>
    <mergeCell ref="B65:B66"/>
    <mergeCell ref="C65:C66"/>
    <mergeCell ref="D65:D66"/>
  </mergeCells>
  <pageMargins left="0.70866141732283472" right="0.70866141732283472" top="0.74803149606299213" bottom="0.74803149606299213" header="0.31496062992125984" footer="0.31496062992125984"/>
  <pageSetup paperSize="9" scale="84" fitToHeight="2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</vt:i4>
      </vt:variant>
    </vt:vector>
  </HeadingPairs>
  <TitlesOfParts>
    <vt:vector size="7" baseType="lpstr">
      <vt:lpstr>Приложение № 1</vt:lpstr>
      <vt:lpstr>Приложение №2</vt:lpstr>
      <vt:lpstr>Приложение 3</vt:lpstr>
      <vt:lpstr>Приложение 4</vt:lpstr>
      <vt:lpstr>Приложение 5</vt:lpstr>
      <vt:lpstr>Приложение 6</vt:lpstr>
      <vt:lpstr>'Приложение №2'!Область_печати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Westgate</dc:creator>
  <cp:lastModifiedBy>PLOHIHVV</cp:lastModifiedBy>
  <cp:lastPrinted>2024-02-19T11:59:02Z</cp:lastPrinted>
  <dcterms:created xsi:type="dcterms:W3CDTF">2009-02-11T10:05:52Z</dcterms:created>
  <dcterms:modified xsi:type="dcterms:W3CDTF">2024-02-22T09:52:54Z</dcterms:modified>
</cp:coreProperties>
</file>