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HIHVV\Documents\2025_05_15\решения\"/>
    </mc:Choice>
  </mc:AlternateContent>
  <xr:revisionPtr revIDLastSave="0" documentId="13_ncr:1_{7167BECC-A9E7-4F8A-9F93-2DE4D263D59A}" xr6:coauthVersionLast="45" xr6:coauthVersionMax="47" xr10:uidLastSave="{00000000-0000-0000-0000-000000000000}"/>
  <bookViews>
    <workbookView xWindow="-48" yWindow="-48" windowWidth="23136" windowHeight="12432" activeTab="3" xr2:uid="{00000000-000D-0000-FFFF-FFFF00000000}"/>
  </bookViews>
  <sheets>
    <sheet name="Приложение 1" sheetId="5" r:id="rId1"/>
    <sheet name="Приложение 2" sheetId="4" r:id="rId2"/>
    <sheet name="Приложение 3" sheetId="6" r:id="rId3"/>
    <sheet name="Приложение 4" sheetId="7" r:id="rId4"/>
  </sheets>
  <definedNames>
    <definedName name="_xlnm._FilterDatabase" localSheetId="3" hidden="1">'Приложение 4'!$F$1:$F$12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2" i="7" l="1"/>
  <c r="G531" i="7" s="1"/>
  <c r="G530" i="7" s="1"/>
  <c r="G526" i="7"/>
  <c r="G525" i="7" s="1"/>
  <c r="G524" i="7" s="1"/>
  <c r="G537" i="7"/>
  <c r="G541" i="7"/>
  <c r="G543" i="7"/>
  <c r="G536" i="7" l="1"/>
  <c r="G535" i="7" s="1"/>
  <c r="G534" i="7" s="1"/>
  <c r="G523" i="7"/>
  <c r="G522" i="7"/>
  <c r="G566" i="7" l="1"/>
  <c r="G565" i="7" s="1"/>
  <c r="G564" i="7" s="1"/>
  <c r="G563" i="7" s="1"/>
  <c r="G562" i="7" s="1"/>
  <c r="G561" i="7" s="1"/>
  <c r="G559" i="7"/>
  <c r="G558" i="7" s="1"/>
  <c r="G557" i="7" s="1"/>
  <c r="G556" i="7" s="1"/>
  <c r="G555" i="7" s="1"/>
  <c r="G553" i="7"/>
  <c r="G551" i="7"/>
  <c r="G549" i="7"/>
  <c r="G519" i="7"/>
  <c r="G518" i="7" s="1"/>
  <c r="G515" i="7"/>
  <c r="G513" i="7"/>
  <c r="G510" i="7"/>
  <c r="G509" i="7" s="1"/>
  <c r="G506" i="7"/>
  <c r="G505" i="7" s="1"/>
  <c r="G504" i="7" s="1"/>
  <c r="G500" i="7"/>
  <c r="G499" i="7" s="1"/>
  <c r="G498" i="7" s="1"/>
  <c r="G497" i="7" s="1"/>
  <c r="G495" i="7"/>
  <c r="G494" i="7" s="1"/>
  <c r="G493" i="7" s="1"/>
  <c r="G492" i="7" s="1"/>
  <c r="G490" i="7"/>
  <c r="G489" i="7" s="1"/>
  <c r="G487" i="7"/>
  <c r="G486" i="7" s="1"/>
  <c r="G484" i="7"/>
  <c r="G483" i="7" s="1"/>
  <c r="G481" i="7"/>
  <c r="G480" i="7" s="1"/>
  <c r="G478" i="7"/>
  <c r="G476" i="7"/>
  <c r="G474" i="7"/>
  <c r="G472" i="7"/>
  <c r="G470" i="7"/>
  <c r="G468" i="7"/>
  <c r="G466" i="7"/>
  <c r="G464" i="7"/>
  <c r="G462" i="7"/>
  <c r="G460" i="7"/>
  <c r="G457" i="7"/>
  <c r="G454" i="7"/>
  <c r="G450" i="7"/>
  <c r="G448" i="7"/>
  <c r="G445" i="7"/>
  <c r="G439" i="7"/>
  <c r="G437" i="7"/>
  <c r="G435" i="7"/>
  <c r="G433" i="7"/>
  <c r="G431" i="7"/>
  <c r="G428" i="7"/>
  <c r="G425" i="7"/>
  <c r="G421" i="7"/>
  <c r="G418" i="7"/>
  <c r="G411" i="7"/>
  <c r="G410" i="7" s="1"/>
  <c r="G409" i="7" s="1"/>
  <c r="G408" i="7" s="1"/>
  <c r="G405" i="7"/>
  <c r="G404" i="7" s="1"/>
  <c r="G403" i="7" s="1"/>
  <c r="G402" i="7" s="1"/>
  <c r="G398" i="7"/>
  <c r="G397" i="7" s="1"/>
  <c r="G395" i="7"/>
  <c r="G394" i="7" s="1"/>
  <c r="G388" i="7"/>
  <c r="G387" i="7" s="1"/>
  <c r="G385" i="7"/>
  <c r="G384" i="7" s="1"/>
  <c r="G378" i="7"/>
  <c r="G377" i="7" s="1"/>
  <c r="G376" i="7" s="1"/>
  <c r="G374" i="7"/>
  <c r="G373" i="7" s="1"/>
  <c r="G372" i="7" s="1"/>
  <c r="G370" i="7"/>
  <c r="G369" i="7" s="1"/>
  <c r="G368" i="7" s="1"/>
  <c r="G364" i="7"/>
  <c r="G363" i="7" s="1"/>
  <c r="G362" i="7" s="1"/>
  <c r="G360" i="7"/>
  <c r="G358" i="7"/>
  <c r="G352" i="7"/>
  <c r="G351" i="7" s="1"/>
  <c r="G348" i="7"/>
  <c r="G347" i="7" s="1"/>
  <c r="G344" i="7"/>
  <c r="G343" i="7" s="1"/>
  <c r="G340" i="7"/>
  <c r="G339" i="7" s="1"/>
  <c r="G334" i="7"/>
  <c r="G333" i="7" s="1"/>
  <c r="G332" i="7" s="1"/>
  <c r="G331" i="7" s="1"/>
  <c r="G330" i="7" s="1"/>
  <c r="G327" i="7"/>
  <c r="G326" i="7" s="1"/>
  <c r="G325" i="7" s="1"/>
  <c r="G324" i="7" s="1"/>
  <c r="G323" i="7" s="1"/>
  <c r="G320" i="7"/>
  <c r="G319" i="7" s="1"/>
  <c r="G318" i="7" s="1"/>
  <c r="G316" i="7"/>
  <c r="G312" i="7"/>
  <c r="G308" i="7"/>
  <c r="G303" i="7"/>
  <c r="G301" i="7"/>
  <c r="G299" i="7"/>
  <c r="G292" i="7"/>
  <c r="G290" i="7"/>
  <c r="G284" i="7"/>
  <c r="G283" i="7" s="1"/>
  <c r="G282" i="7" s="1"/>
  <c r="G281" i="7" s="1"/>
  <c r="G280" i="7" s="1"/>
  <c r="G278" i="7"/>
  <c r="G277" i="7" s="1"/>
  <c r="G276" i="7" s="1"/>
  <c r="G275" i="7" s="1"/>
  <c r="G274" i="7" s="1"/>
  <c r="G270" i="7"/>
  <c r="G268" i="7"/>
  <c r="G265" i="7"/>
  <c r="G263" i="7"/>
  <c r="G261" i="7"/>
  <c r="G256" i="7"/>
  <c r="G255" i="7" s="1"/>
  <c r="G253" i="7"/>
  <c r="G246" i="7"/>
  <c r="G245" i="7" s="1"/>
  <c r="G244" i="7" s="1"/>
  <c r="G243" i="7" s="1"/>
  <c r="G242" i="7" s="1"/>
  <c r="G240" i="7"/>
  <c r="G238" i="7"/>
  <c r="G236" i="7"/>
  <c r="G234" i="7"/>
  <c r="G232" i="7"/>
  <c r="G230" i="7"/>
  <c r="G228" i="7"/>
  <c r="G226" i="7"/>
  <c r="G223" i="7"/>
  <c r="G220" i="7"/>
  <c r="G217" i="7"/>
  <c r="G215" i="7"/>
  <c r="G213" i="7"/>
  <c r="G211" i="7"/>
  <c r="G205" i="7"/>
  <c r="G203" i="7" s="1"/>
  <c r="G202" i="7" s="1"/>
  <c r="G201" i="7" s="1"/>
  <c r="G197" i="7"/>
  <c r="G196" i="7" s="1"/>
  <c r="G195" i="7" s="1"/>
  <c r="G194" i="7" s="1"/>
  <c r="G193" i="7" s="1"/>
  <c r="G191" i="7"/>
  <c r="G190" i="7" s="1"/>
  <c r="G188" i="7"/>
  <c r="G187" i="7" s="1"/>
  <c r="G185" i="7"/>
  <c r="G184" i="7" s="1"/>
  <c r="G181" i="7"/>
  <c r="G180" i="7" s="1"/>
  <c r="G178" i="7"/>
  <c r="G177" i="7" s="1"/>
  <c r="G169" i="7"/>
  <c r="G168" i="7" s="1"/>
  <c r="G167" i="7" s="1"/>
  <c r="G164" i="7"/>
  <c r="G163" i="7" s="1"/>
  <c r="G162" i="7" s="1"/>
  <c r="G159" i="7"/>
  <c r="G157" i="7"/>
  <c r="G153" i="7"/>
  <c r="G148" i="7"/>
  <c r="G146" i="7"/>
  <c r="G140" i="7"/>
  <c r="G139" i="7" s="1"/>
  <c r="G138" i="7" s="1"/>
  <c r="G137" i="7" s="1"/>
  <c r="G135" i="7"/>
  <c r="G134" i="7" s="1"/>
  <c r="G133" i="7" s="1"/>
  <c r="G132" i="7" s="1"/>
  <c r="G130" i="7"/>
  <c r="G129" i="7" s="1"/>
  <c r="G128" i="7" s="1"/>
  <c r="G127" i="7" s="1"/>
  <c r="G125" i="7"/>
  <c r="G124" i="7" s="1"/>
  <c r="G123" i="7" s="1"/>
  <c r="G122" i="7" s="1"/>
  <c r="G120" i="7"/>
  <c r="G119" i="7" s="1"/>
  <c r="G118" i="7" s="1"/>
  <c r="G117" i="7" s="1"/>
  <c r="G114" i="7"/>
  <c r="G113" i="7" s="1"/>
  <c r="G112" i="7" s="1"/>
  <c r="G111" i="7" s="1"/>
  <c r="G109" i="7"/>
  <c r="G108" i="7" s="1"/>
  <c r="G107" i="7" s="1"/>
  <c r="G106" i="7" s="1"/>
  <c r="G103" i="7"/>
  <c r="G102" i="7" s="1"/>
  <c r="G101" i="7" s="1"/>
  <c r="G100" i="7" s="1"/>
  <c r="G98" i="7"/>
  <c r="G97" i="7" s="1"/>
  <c r="G96" i="7" s="1"/>
  <c r="G95" i="7" s="1"/>
  <c r="G93" i="7"/>
  <c r="G92" i="7" s="1"/>
  <c r="G90" i="7"/>
  <c r="G89" i="7" s="1"/>
  <c r="G86" i="7"/>
  <c r="G85" i="7" s="1"/>
  <c r="G84" i="7" s="1"/>
  <c r="G83" i="7" s="1"/>
  <c r="G80" i="7"/>
  <c r="G79" i="7" s="1"/>
  <c r="G78" i="7" s="1"/>
  <c r="G77" i="7" s="1"/>
  <c r="G75" i="7"/>
  <c r="G74" i="7" s="1"/>
  <c r="G73" i="7" s="1"/>
  <c r="G71" i="7"/>
  <c r="G69" i="7"/>
  <c r="G65" i="7"/>
  <c r="G64" i="7" s="1"/>
  <c r="G63" i="7" s="1"/>
  <c r="G62" i="7" s="1"/>
  <c r="G60" i="7"/>
  <c r="G58" i="7"/>
  <c r="G57" i="7" s="1"/>
  <c r="G56" i="7" s="1"/>
  <c r="G55" i="7" s="1"/>
  <c r="G53" i="7"/>
  <c r="G52" i="7" s="1"/>
  <c r="G51" i="7" s="1"/>
  <c r="G50" i="7" s="1"/>
  <c r="G48" i="7"/>
  <c r="G47" i="7" s="1"/>
  <c r="G44" i="7"/>
  <c r="G43" i="7" s="1"/>
  <c r="G39" i="7"/>
  <c r="G37" i="7"/>
  <c r="G31" i="7"/>
  <c r="G30" i="7" s="1"/>
  <c r="G28" i="7"/>
  <c r="G27" i="7" s="1"/>
  <c r="G26" i="7" s="1"/>
  <c r="G25" i="7" s="1"/>
  <c r="G22" i="7"/>
  <c r="G21" i="7" s="1"/>
  <c r="G20" i="7" s="1"/>
  <c r="G19" i="7" s="1"/>
  <c r="G289" i="7" l="1"/>
  <c r="G288" i="7" s="1"/>
  <c r="G287" i="7" s="1"/>
  <c r="G286" i="7" s="1"/>
  <c r="G273" i="7" s="1"/>
  <c r="G36" i="7"/>
  <c r="G35" i="7" s="1"/>
  <c r="G34" i="7" s="1"/>
  <c r="G548" i="7"/>
  <c r="G547" i="7" s="1"/>
  <c r="G546" i="7" s="1"/>
  <c r="G545" i="7" s="1"/>
  <c r="G444" i="7"/>
  <c r="G145" i="7"/>
  <c r="G144" i="7" s="1"/>
  <c r="G204" i="7"/>
  <c r="G393" i="7"/>
  <c r="G392" i="7" s="1"/>
  <c r="G391" i="7" s="1"/>
  <c r="G390" i="7" s="1"/>
  <c r="G68" i="7"/>
  <c r="G67" i="7" s="1"/>
  <c r="G311" i="7"/>
  <c r="G310" i="7" s="1"/>
  <c r="G219" i="7"/>
  <c r="G210" i="7"/>
  <c r="G42" i="7"/>
  <c r="G41" i="7" s="1"/>
  <c r="G24" i="7"/>
  <c r="G267" i="7"/>
  <c r="G427" i="7"/>
  <c r="G88" i="7"/>
  <c r="G82" i="7" s="1"/>
  <c r="G252" i="7"/>
  <c r="G251" i="7" s="1"/>
  <c r="G250" i="7" s="1"/>
  <c r="G401" i="7"/>
  <c r="G456" i="7"/>
  <c r="G512" i="7"/>
  <c r="G508" i="7" s="1"/>
  <c r="G503" i="7" s="1"/>
  <c r="G502" i="7" s="1"/>
  <c r="G383" i="7"/>
  <c r="G382" i="7" s="1"/>
  <c r="G381" i="7" s="1"/>
  <c r="G380" i="7" s="1"/>
  <c r="G417" i="7"/>
  <c r="G357" i="7"/>
  <c r="G356" i="7" s="1"/>
  <c r="G355" i="7" s="1"/>
  <c r="G354" i="7" s="1"/>
  <c r="G367" i="7"/>
  <c r="G366" i="7" s="1"/>
  <c r="G152" i="7"/>
  <c r="G151" i="7" s="1"/>
  <c r="G183" i="7"/>
  <c r="G260" i="7"/>
  <c r="G298" i="7"/>
  <c r="G297" i="7" s="1"/>
  <c r="G338" i="7"/>
  <c r="G337" i="7" s="1"/>
  <c r="G336" i="7" s="1"/>
  <c r="G176" i="7"/>
  <c r="G33" i="7" l="1"/>
  <c r="G105" i="7"/>
  <c r="G18" i="7" s="1"/>
  <c r="G443" i="7"/>
  <c r="G442" i="7" s="1"/>
  <c r="G441" i="7" s="1"/>
  <c r="G416" i="7"/>
  <c r="G415" i="7" s="1"/>
  <c r="G414" i="7" s="1"/>
  <c r="G413" i="7" s="1"/>
  <c r="G296" i="7"/>
  <c r="G295" i="7" s="1"/>
  <c r="G294" i="7" s="1"/>
  <c r="G209" i="7"/>
  <c r="G208" i="7" s="1"/>
  <c r="G207" i="7" s="1"/>
  <c r="G200" i="7" s="1"/>
  <c r="G175" i="7"/>
  <c r="G174" i="7" s="1"/>
  <c r="G173" i="7" s="1"/>
  <c r="G259" i="7"/>
  <c r="G258" i="7" s="1"/>
  <c r="G249" i="7" s="1"/>
  <c r="G248" i="7" s="1"/>
  <c r="G329" i="7"/>
  <c r="G400" i="7" l="1"/>
  <c r="G17" i="7"/>
  <c r="D9" i="6"/>
  <c r="D45" i="6"/>
  <c r="D42" i="6"/>
  <c r="D37" i="6"/>
  <c r="D35" i="6"/>
  <c r="D33" i="6"/>
  <c r="D27" i="6"/>
  <c r="D25" i="6"/>
  <c r="D21" i="6"/>
  <c r="D18" i="6"/>
  <c r="I158" i="4"/>
  <c r="I157" i="4" s="1"/>
  <c r="I161" i="4"/>
  <c r="I160" i="4" s="1"/>
  <c r="I151" i="4"/>
  <c r="I150" i="4" s="1"/>
  <c r="I153" i="4"/>
  <c r="I155" i="4"/>
  <c r="I138" i="4"/>
  <c r="I140" i="4"/>
  <c r="I142" i="4"/>
  <c r="I144" i="4"/>
  <c r="I146" i="4"/>
  <c r="I148" i="4"/>
  <c r="I135" i="4"/>
  <c r="I133" i="4"/>
  <c r="I131" i="4"/>
  <c r="I129" i="4"/>
  <c r="I127" i="4"/>
  <c r="I125" i="4"/>
  <c r="I123" i="4"/>
  <c r="I121" i="4"/>
  <c r="I118" i="4"/>
  <c r="I117" i="4" s="1"/>
  <c r="I113" i="4"/>
  <c r="I112" i="4" s="1"/>
  <c r="I89" i="4"/>
  <c r="I87" i="4"/>
  <c r="I85" i="4"/>
  <c r="I91" i="4"/>
  <c r="I93" i="4"/>
  <c r="I95" i="4"/>
  <c r="I97" i="4"/>
  <c r="I99" i="4"/>
  <c r="I101" i="4"/>
  <c r="I104" i="4"/>
  <c r="I103" i="4" s="1"/>
  <c r="I107" i="4"/>
  <c r="I110" i="4"/>
  <c r="I81" i="4"/>
  <c r="I80" i="4" s="1"/>
  <c r="I78" i="4"/>
  <c r="I67" i="4"/>
  <c r="I69" i="4"/>
  <c r="I72" i="4"/>
  <c r="I71" i="4" s="1"/>
  <c r="I76" i="4"/>
  <c r="I61" i="4"/>
  <c r="I63" i="4"/>
  <c r="I55" i="4"/>
  <c r="I58" i="4"/>
  <c r="I57" i="4" s="1"/>
  <c r="I53" i="4"/>
  <c r="I49" i="4"/>
  <c r="I48" i="4" s="1"/>
  <c r="I38" i="4"/>
  <c r="I40" i="4"/>
  <c r="I42" i="4"/>
  <c r="I44" i="4"/>
  <c r="I46" i="4"/>
  <c r="I34" i="4"/>
  <c r="I32" i="4"/>
  <c r="I30" i="4"/>
  <c r="I28" i="4"/>
  <c r="I19" i="4"/>
  <c r="I18" i="4" s="1"/>
  <c r="G15" i="7" l="1"/>
  <c r="D8" i="6"/>
  <c r="I137" i="4"/>
  <c r="I120" i="4"/>
  <c r="I116" i="4" s="1"/>
  <c r="I115" i="4" s="1"/>
  <c r="I106" i="4"/>
  <c r="I84" i="4"/>
  <c r="I60" i="4"/>
  <c r="I52" i="4"/>
  <c r="I51" i="4" s="1"/>
  <c r="I66" i="4"/>
  <c r="I65" i="4" s="1"/>
  <c r="I75" i="4"/>
  <c r="I74" i="4" s="1"/>
  <c r="I37" i="4"/>
  <c r="I36" i="4" s="1"/>
  <c r="I27" i="4"/>
  <c r="I26" i="4" s="1"/>
  <c r="C25" i="5"/>
  <c r="C24" i="5" s="1"/>
  <c r="C23" i="5" s="1"/>
  <c r="C20" i="5"/>
  <c r="C19" i="5" s="1"/>
  <c r="C18" i="5" s="1"/>
  <c r="C17" i="5" s="1"/>
  <c r="I83" i="4" l="1"/>
  <c r="I17" i="4"/>
  <c r="I15" i="4" s="1"/>
  <c r="C22" i="5"/>
  <c r="C16" i="5" s="1"/>
  <c r="C15" i="5" s="1"/>
</calcChain>
</file>

<file path=xl/sharedStrings.xml><?xml version="1.0" encoding="utf-8"?>
<sst xmlns="http://schemas.openxmlformats.org/spreadsheetml/2006/main" count="3510" uniqueCount="961">
  <si>
    <t>Наименование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</si>
  <si>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</si>
  <si>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</si>
  <si>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</si>
  <si>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</si>
  <si>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</si>
  <si>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</si>
  <si>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</si>
  <si>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</si>
  <si>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</si>
  <si>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</si>
  <si>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</si>
  <si>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</si>
  <si>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</si>
  <si>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</si>
  <si>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</si>
  <si>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</si>
  <si>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</si>
  <si>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</si>
  <si>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</si>
  <si>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</si>
  <si>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</si>
  <si>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</si>
  <si>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</si>
  <si>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</si>
  <si>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</si>
  <si>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</si>
  <si>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</si>
  <si>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</si>
  <si>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</si>
  <si>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</si>
  <si>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</si>
  <si>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</si>
  <si>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</si>
  <si>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</si>
  <si>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</si>
  <si>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</si>
  <si>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</si>
  <si>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Налог, взимаемый в связи с применением патентной системы налогообложения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</si>
  <si>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</si>
  <si>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</si>
  <si>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</si>
  <si>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</si>
  <si>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</si>
  <si>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</si>
  <si>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</si>
  <si>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</si>
  <si>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</si>
  <si>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</si>
  <si>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</si>
  <si>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</si>
  <si>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</si>
  <si>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</si>
  <si>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компенсации затрат государства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</si>
  <si>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</si>
  <si>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</si>
  <si>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</si>
  <si>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БЕЗВОЗМЕЗДНЫЕ ПОСТУПЛЕНИЯ</t>
  </si>
  <si>
    <t>Прочие безвозмездные поступления в бюджеты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</si>
  <si>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</si>
  <si>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</si>
  <si>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</si>
  <si>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</si>
  <si>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</si>
  <si>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</si>
  <si>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</si>
  <si>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</si>
  <si>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</si>
  <si>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</si>
  <si>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</si>
  <si>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</si>
  <si>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</si>
  <si>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</si>
  <si>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Исполнено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</si>
  <si>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</si>
  <si>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</si>
  <si>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</si>
  <si>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</si>
  <si>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</si>
  <si>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</si>
  <si>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</si>
  <si>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</si>
  <si>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</si>
  <si>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</si>
  <si>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</si>
  <si>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</si>
  <si>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</si>
  <si>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</si>
  <si>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</si>
  <si>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</si>
  <si>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</si>
  <si>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</si>
  <si>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</si>
  <si>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</si>
  <si>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к решению Представительного Собрания </t>
  </si>
  <si>
    <t xml:space="preserve">Беловского района Курской области </t>
  </si>
  <si>
    <t xml:space="preserve">"Об исполнении бюджета муниципального района </t>
  </si>
  <si>
    <t>Приложение №2</t>
  </si>
  <si>
    <t xml:space="preserve"> «Об исполнении бюджета муниципального района</t>
  </si>
  <si>
    <t>ИСТОЧНИКИ</t>
  </si>
  <si>
    <t>Рублей.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</si>
  <si>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</si>
  <si>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</si>
  <si>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90 00 00 00 00 0000 000</t>
  </si>
  <si>
    <t xml:space="preserve">Изменение остатков средств </t>
  </si>
  <si>
    <t>01 00 00 00 00 0000 00А</t>
  </si>
  <si>
    <t>Увеличение остатков средств, всего</t>
  </si>
  <si>
    <t>01 00 00 00 00 0000 500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</si>
  <si>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</si>
  <si>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</si>
  <si>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</si>
  <si>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</si>
  <si>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 бюджетов</t>
  </si>
  <si>
    <t>01 05 02 01 00 0000 510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</si>
  <si>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</si>
  <si>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</si>
  <si>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средств, всего</t>
  </si>
  <si>
    <t>01 00 00 00 00 0000 600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</si>
  <si>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</si>
  <si>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</si>
  <si>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</si>
  <si>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</si>
  <si>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 бюджетов</t>
  </si>
  <si>
    <t>01 05 02 01 00 0000 610</t>
  </si>
  <si>
    <t>Уменьшение прочих остатков денежных средств  бюджетов муниципальных районов</t>
  </si>
  <si>
    <t>01 05 02 01 05 0000 610</t>
  </si>
  <si>
    <t>Приложение № 1</t>
  </si>
  <si>
    <t>Беловского района Курской области</t>
  </si>
  <si>
    <t/>
  </si>
  <si>
    <t>(рублей)</t>
  </si>
  <si>
    <t>Код бюджетной классификации</t>
  </si>
  <si>
    <t>Сумма</t>
  </si>
  <si>
    <t>Рз</t>
  </si>
  <si>
    <t>ПР</t>
  </si>
  <si>
    <t>1</t>
  </si>
  <si>
    <t>2</t>
  </si>
  <si>
    <t>3</t>
  </si>
  <si>
    <t>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</si>
  <si>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</si>
  <si>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</si>
  <si>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</si>
  <si>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</si>
  <si>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</si>
  <si>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</si>
  <si>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</si>
  <si>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</si>
  <si>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</si>
  <si>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</si>
  <si>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</si>
  <si>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 органов местного самоуправления</t>
  </si>
  <si>
    <t>11</t>
  </si>
  <si>
    <t>Другие общегосударственные вопросы</t>
  </si>
  <si>
    <t>13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</si>
  <si>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</si>
  <si>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</si>
  <si>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</si>
  <si>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</si>
  <si>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</si>
  <si>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</si>
  <si>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</si>
  <si>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</si>
  <si>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</si>
  <si>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07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</si>
  <si>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</si>
  <si>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</si>
  <si>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</si>
  <si>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</si>
  <si>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ЗДРАВООХРАНЕНИЕ</t>
  </si>
  <si>
    <t>Санитарно-эпидемиологическое благополучие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</si>
  <si>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</si>
  <si>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</si>
  <si>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</si>
  <si>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</si>
  <si>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</si>
  <si>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</si>
  <si>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14</t>
  </si>
  <si>
    <t>Межбюджетные трансферы общего характера бюджетам субъектов Российской Федерации и муниципальных образований</t>
  </si>
  <si>
    <t>Приложение № 4</t>
  </si>
  <si>
    <t>ЦСР</t>
  </si>
  <si>
    <t>ВР</t>
  </si>
  <si>
    <t>сумма рублей</t>
  </si>
  <si>
    <t>ВСЕГО РАСХОДОВ</t>
  </si>
  <si>
    <t>001</t>
  </si>
  <si>
    <t>функционирование главы муниципального образования</t>
  </si>
  <si>
    <t>Глава муниципального образования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</si>
  <si>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</si>
  <si>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</si>
  <si>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</si>
  <si>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</si>
  <si>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</si>
  <si>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</si>
  <si>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</si>
  <si>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</si>
  <si>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</si>
  <si>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Муниципальная программа «Развитие муниципальной службы в Беловском районе Курской области»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</si>
  <si>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</si>
  <si>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</si>
  <si>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Мероприятия направленные на развитие муниципальной службы</t>
  </si>
  <si>
    <t>Закупка товаров, работ и услуг для государственных (муниципальных) нужд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</si>
  <si>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</si>
  <si>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Закупка товаров, работ и услуг для обеспечения государственных (муниципальных) нужд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</si>
  <si>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</si>
  <si>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</si>
  <si>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</si>
  <si>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Осуществление отдельных государственных полномочий в сфере архивного дела</t>
  </si>
  <si>
    <t>Муниципальная программа Профилактика преступлений и иных правонарушений в Беловском районе Курской области »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</si>
  <si>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</si>
  <si>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</si>
  <si>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</si>
  <si>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</si>
  <si>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</si>
  <si>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</si>
  <si>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</si>
  <si>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</si>
  <si>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 xml:space="preserve">Осуществление отдельных государственных полномочий в сфере трудовых отношений
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</si>
  <si>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</si>
  <si>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</si>
  <si>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Иные бюджетные ассигнования</t>
  </si>
  <si>
    <t>Осуществление переданных полномочий в сфере внутреннего муниципального финансового контроля</t>
  </si>
  <si>
    <t xml:space="preserve"> Непрограммная деятельность органов местного самоуправления</t>
  </si>
  <si>
    <t>Осуществление переданных полномочий по организации проведения мероприятий по отлову и содержанию безнадзорных животных</t>
  </si>
  <si>
    <t>Резервные фонды</t>
  </si>
  <si>
    <t xml:space="preserve">Резервные фонды </t>
  </si>
  <si>
    <t>Резервный фонд местной администрации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</si>
  <si>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</si>
  <si>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</si>
  <si>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Основное мероприятие «Осуществление мероприятий в области имущественных и земельных отношений».</t>
  </si>
  <si>
    <t>Мероприятия в области имущественных отношений</t>
  </si>
  <si>
    <t>Капитальные вложения в объекты государственной (муниципальной) собственности</t>
  </si>
  <si>
    <t>Муниципальная программа "Охрана окружающей среды  Беловского района Курской области "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</si>
  <si>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</si>
  <si>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Основное мероприятие"  Развития социальной и инженерной инфраструктуры муниципальных образований "</t>
  </si>
  <si>
    <t>06 1 02 C1469</t>
  </si>
  <si>
    <t xml:space="preserve"> Муниципальная программа "Развитие архивного дела   в Беловском районе Курской области  "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</si>
  <si>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</si>
  <si>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Основное мероприятие "Проведение текущего ремонта помещений и оборудования архивного отдела".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</si>
  <si>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</si>
  <si>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</si>
  <si>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</si>
  <si>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</si>
  <si>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Основное мероприятие "Обеспечение безопасности дорожного движения на автомобильных дорогах местного значения"</t>
  </si>
  <si>
    <t>Обеспечение безопасности дорожного движения на автомобильных дорогах местного значения</t>
  </si>
  <si>
    <t>Подпрограмма «Обеспечение  правопорядка  на  территории  Беловского района»</t>
  </si>
  <si>
    <t>Основное мероприятие "Создание комплексной системы мер по профилактике потребления наркотиков"</t>
  </si>
  <si>
    <t>Создание комплексной системы мер по профилактике потребления наркотиков</t>
  </si>
  <si>
    <t>Социальное обеспечение и иные выплаты населению</t>
  </si>
  <si>
    <t>Реализация государственных функций, связанных с общегосударственным управлением</t>
  </si>
  <si>
    <t>Выполнение других обязательств Беловского района Курской области</t>
  </si>
  <si>
    <t>Выполнение других (прочих) обязательств органа местного самоуправления</t>
  </si>
  <si>
    <t>200</t>
  </si>
  <si>
    <t>800</t>
  </si>
  <si>
    <t>Непрограммные расходы органов местного самоуправления</t>
  </si>
  <si>
    <t>Реализация мероприятий по распространению официальной информации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</si>
  <si>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</si>
  <si>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</si>
  <si>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</si>
  <si>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</si>
  <si>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</si>
  <si>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Национальная безопасность и правоохранительная деятельность</t>
  </si>
  <si>
    <t>00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</si>
  <si>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</si>
  <si>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</si>
  <si>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</si>
  <si>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Расходы на обеспечение деятельности (оказание услуг) муниципальных учреждений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</si>
  <si>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</si>
  <si>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</si>
  <si>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</si>
  <si>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</si>
  <si>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Реализация мероприятий направленных на обеспечение правопорядка на территории муниципального образования</t>
  </si>
  <si>
    <t xml:space="preserve">Подпрограмма "Развитие пассажирских перевозок в Беловском районе Курской области" 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</si>
  <si>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</si>
  <si>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Отдельные мероприятия по другим видам транспорта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</si>
  <si>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</si>
  <si>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 xml:space="preserve">Подпрограмма "Развитие сети автомобильных дорог Беловского района Курской области" 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</si>
  <si>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</si>
  <si>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</si>
  <si>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</si>
  <si>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</si>
  <si>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11 2 03 13390</t>
  </si>
  <si>
    <t>11 2 03 S3390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</si>
  <si>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</si>
  <si>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</si>
  <si>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</si>
  <si>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</si>
  <si>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обеспечение условий для развития малого и среднего предпринимательства на территории муниципального образования</t>
  </si>
  <si>
    <t>КОММУНАЛЬНОЕ ХОЗЯЙСТВО</t>
  </si>
  <si>
    <t xml:space="preserve">Создание условий для развития социальной и инженерной инфраструктуры муниципальных образований 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</si>
  <si>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</si>
  <si>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</si>
  <si>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>Основное мероприятие «Проведение мероприятий в области жилищно-коммунального хозяйства»</t>
  </si>
  <si>
    <t>Мероприятия в области коммунального хозяйства</t>
  </si>
  <si>
    <t>Образование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</si>
  <si>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</si>
  <si>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</si>
  <si>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Основное мероприятие "Содействие развитию дошкольного   образования"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</si>
  <si>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</si>
  <si>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>Основное мероприятие "Содействие развитию  общего образования"</t>
  </si>
  <si>
    <t>Организация мероприятий при осуществлении деятельности по обращению с животными без владельцев</t>
  </si>
  <si>
    <t>Социальная политика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</si>
  <si>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</si>
  <si>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</si>
  <si>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</si>
  <si>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Выплата пенсий за выслугу лет и доплат к пенсиям муниципальных служащих</t>
  </si>
  <si>
    <t>300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</si>
  <si>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</si>
  <si>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</si>
  <si>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Содержание ребенка в семье опекуна  и приемной семье, а также вознаграждение, причитающееся приемному родителю</t>
  </si>
  <si>
    <t>Физическая культура и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</si>
  <si>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</si>
  <si>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</si>
  <si>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Муниципальная программа «Развитие муниципальной службы в Беловском районе Курской области »</t>
  </si>
  <si>
    <t>Аппарат Представительного Собрания Беловского района курской области</t>
  </si>
  <si>
    <t>Осуществление переданных полномочий в сфере внешнего муниципального финансового контроля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</si>
  <si>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</si>
  <si>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</si>
  <si>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</si>
  <si>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</si>
  <si>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</si>
  <si>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03 1 01 13120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</si>
  <si>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</si>
  <si>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С1401</t>
  </si>
  <si>
    <t>Межбюджетные трансферты</t>
  </si>
  <si>
    <t>Муниципальная программа 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</si>
  <si>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</si>
  <si>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Обеспечение мер социальной поддержки ветеранов труда</t>
  </si>
  <si>
    <t>Основное мероприятие "Оказание мер социальной поддержки реабилитированным лицам"</t>
  </si>
  <si>
    <t>Обеспечение мер социальной поддержки реабилитированных лиц и лиц, признанных пострадавшими от политических репрессий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</si>
  <si>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</si>
  <si>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предоставление социальной поддержки отдельным категориям граждан по обеспечению продовольственными товарами</t>
  </si>
  <si>
    <t>Основное мероприятие "Формирование доступной среды жизнедеятельности лиц с ограниченными способностями"</t>
  </si>
  <si>
    <t>Мероприятия по формированию доступной среды жизнедеятельности для лиц с ограниченными способностями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</si>
  <si>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</si>
  <si>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</si>
  <si>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</si>
  <si>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</si>
  <si>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Подпрограмма «Эффективная система межбюджетных отношений муниципального района «Беловский  район»   </t>
  </si>
  <si>
    <t>Основное мероприятие "Выравнивание бюджетной обеспеченности муниципальных образований"</t>
  </si>
  <si>
    <t>14 2 01 13450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</si>
  <si>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</si>
  <si>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</si>
  <si>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С1466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</si>
  <si>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</si>
  <si>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</si>
  <si>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</si>
  <si>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Реализация мероприятий в сфере молодежной политики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</si>
  <si>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</si>
  <si>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Основное мероприятие "Реализация мероприятий связанных с организацией отдыха детей в каникулярное время".</t>
  </si>
  <si>
    <t>Мероприятия, связанные с организацией отдыха детей в каникулярное время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</si>
  <si>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</si>
  <si>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</si>
  <si>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</si>
  <si>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Основное мероприятие "Организация и обеспечение деятельности МКУ Беловский центр культуры и досуга"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</si>
  <si>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</si>
  <si>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Основное мероприятие "Организация и обеспечение деятельности МКУ Беловская меж поселенческая библиотека"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</si>
  <si>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</si>
  <si>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</si>
  <si>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</si>
  <si>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</si>
  <si>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</si>
  <si>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</si>
  <si>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</si>
  <si>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004</t>
  </si>
  <si>
    <t>Основное мероприятие "Реализация дошкольных образовательных программ"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</si>
  <si>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</si>
  <si>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</si>
  <si>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Расходы на обеспечение деятельности (оказание услуг) муниципальных учреждений за счет оказания платных услуг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</si>
  <si>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</si>
  <si>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Предоставления мер социальной поддержки работникам муниципальных образовательных организаций</t>
  </si>
  <si>
    <t>Обеспечение предоставления мер социальной поддержки работникам муниципальных образовательных организаций</t>
  </si>
  <si>
    <t>05 1 01 С1417</t>
  </si>
  <si>
    <t xml:space="preserve">Муниципальная программа Беловского района Курской области "Развитие образования в Беловском районе  </t>
  </si>
  <si>
    <t>Основное мероприятие "Реализация основных общеобразовательных программ"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</si>
  <si>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</si>
  <si>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Расходы на мероприятия по организации питания обучающихся муниципальных образовательных организаций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</si>
  <si>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</si>
  <si>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</si>
  <si>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</si>
  <si>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</si>
  <si>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Региональный проект "Современная школа"</t>
  </si>
  <si>
    <t>03 2 Е1 00000</t>
  </si>
  <si>
    <t>Региональный проект "Успех каждого ребенка"</t>
  </si>
  <si>
    <t>03 2 Е2 00000</t>
  </si>
  <si>
    <t>Региональный проект "Цифровая образовательная среда"</t>
  </si>
  <si>
    <t>Подпрограмма "Повышение безопасности дорожного движения в Беловском районе курской области"</t>
  </si>
  <si>
    <t>Муниципальная программа Беловского района Курской области «Содействие занятости населения  »</t>
  </si>
  <si>
    <t>Подпрограмма «Содействие временной занятости населения» муниципальной программы  «Содействие занятости населения »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</si>
  <si>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</si>
  <si>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Развитие рынка труда, повышение эффективности занятости населения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</si>
  <si>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</si>
  <si>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</si>
  <si>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Основное мероприятие "Содействие развитию дополнительного образования"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</si>
  <si>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</si>
  <si>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</si>
  <si>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</si>
  <si>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</si>
  <si>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</si>
  <si>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</si>
  <si>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</si>
  <si>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03 1 01 С1401</t>
  </si>
  <si>
    <t xml:space="preserve">Муниципальная программа Беловского района Курской области "Развитие образования в Беловском  районе </t>
  </si>
  <si>
    <t>03 2 04 С1412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</si>
  <si>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</si>
  <si>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</si>
  <si>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</si>
  <si>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</si>
  <si>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5</t>
  </si>
  <si>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</si>
  <si>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</si>
  <si>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</si>
  <si>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</si>
  <si>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</si>
  <si>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 xml:space="preserve"> </t>
  </si>
  <si>
    <t>000</t>
  </si>
  <si>
    <t>1000000000</t>
  </si>
  <si>
    <t>0000</t>
  </si>
  <si>
    <t>1010000000</t>
  </si>
  <si>
    <t>1010200001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</si>
  <si>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</si>
  <si>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</si>
  <si>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</t>
  </si>
  <si>
    <t>1010202001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</si>
  <si>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</si>
  <si>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</si>
  <si>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</si>
  <si>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</si>
  <si>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</si>
  <si>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</si>
  <si>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</si>
  <si>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</t>
  </si>
  <si>
    <t>1030000000</t>
  </si>
  <si>
    <t>1030200001</t>
  </si>
  <si>
    <t>1030223001</t>
  </si>
  <si>
    <t>1030223101</t>
  </si>
  <si>
    <t>1030224001</t>
  </si>
  <si>
    <t>1030224101</t>
  </si>
  <si>
    <t>1030225001</t>
  </si>
  <si>
    <t>1030225101</t>
  </si>
  <si>
    <t>1030226001</t>
  </si>
  <si>
    <t>1030226101</t>
  </si>
  <si>
    <t>1050000000</t>
  </si>
  <si>
    <t>1050100000</t>
  </si>
  <si>
    <t>Налог, взимаемый с налогоплательщиков, выбравших в качестве объекта налогообложения доходы</t>
  </si>
  <si>
    <t>1050101001</t>
  </si>
  <si>
    <t>1050101101</t>
  </si>
  <si>
    <t>1050102001</t>
  </si>
  <si>
    <t>1050102101</t>
  </si>
  <si>
    <t>1050200002</t>
  </si>
  <si>
    <t>1050201002</t>
  </si>
  <si>
    <t>1050300001</t>
  </si>
  <si>
    <t>1050301001</t>
  </si>
  <si>
    <t>1050400002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</si>
  <si>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</si>
  <si>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</t>
  </si>
  <si>
    <t>1080000000</t>
  </si>
  <si>
    <t>1080300001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</si>
  <si>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</si>
  <si>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</si>
  <si>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>1110000000</t>
  </si>
  <si>
    <t>1110500000</t>
  </si>
  <si>
    <t>120</t>
  </si>
  <si>
    <t>1110501000</t>
  </si>
  <si>
    <t>1110501305</t>
  </si>
  <si>
    <t>1110700000</t>
  </si>
  <si>
    <t>1110701000</t>
  </si>
  <si>
    <t>1110701505</t>
  </si>
  <si>
    <t>1120000000</t>
  </si>
  <si>
    <t>1120100001</t>
  </si>
  <si>
    <t>Плата за выбросы загрязняющих веществ в атмосферный воздух стационарными объектами &lt;7&gt;</t>
  </si>
  <si>
    <t>1120101001</t>
  </si>
  <si>
    <t>1120104001</t>
  </si>
  <si>
    <t>1120104101</t>
  </si>
  <si>
    <t>1130000000</t>
  </si>
  <si>
    <t>Доходы от оказания платных услуг (работ)</t>
  </si>
  <si>
    <t>1130100000</t>
  </si>
  <si>
    <t>130</t>
  </si>
  <si>
    <t>1130199000</t>
  </si>
  <si>
    <t>1130199505</t>
  </si>
  <si>
    <t>1130200000</t>
  </si>
  <si>
    <t>Прочие доходы от компенсации затрат государства</t>
  </si>
  <si>
    <t>1130299000</t>
  </si>
  <si>
    <t>Прочие доходы от компенсации затрат бюджетов муниципальных районов</t>
  </si>
  <si>
    <t>1130299505</t>
  </si>
  <si>
    <t>1140000000</t>
  </si>
  <si>
    <t>1140200000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</si>
  <si>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</si>
  <si>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</t>
  </si>
  <si>
    <t>410</t>
  </si>
  <si>
    <t>1140205305</t>
  </si>
  <si>
    <t>440</t>
  </si>
  <si>
    <t>1140600000</t>
  </si>
  <si>
    <t>430</t>
  </si>
  <si>
    <t>Доходы от продажи земельных участков, государственная собственность на которые не разграничена</t>
  </si>
  <si>
    <t>1140601000</t>
  </si>
  <si>
    <t>1140601305</t>
  </si>
  <si>
    <t>1160000000</t>
  </si>
  <si>
    <t>1160100001</t>
  </si>
  <si>
    <t>140</t>
  </si>
  <si>
    <t>1160105001</t>
  </si>
  <si>
    <t>1160105301</t>
  </si>
  <si>
    <t>1160106001</t>
  </si>
  <si>
    <t>1160106301</t>
  </si>
  <si>
    <t>1160107001</t>
  </si>
  <si>
    <t>1160107301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</si>
  <si>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</si>
  <si>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1160113001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</si>
  <si>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</si>
  <si>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</t>
  </si>
  <si>
    <t>1160117001</t>
  </si>
  <si>
    <t>1160117301</t>
  </si>
  <si>
    <t>1160119001</t>
  </si>
  <si>
    <t>1160119301</t>
  </si>
  <si>
    <t>1160120001</t>
  </si>
  <si>
    <t>1160120301</t>
  </si>
  <si>
    <t>1160700000</t>
  </si>
  <si>
    <t>1160709000</t>
  </si>
  <si>
    <t>1160709005</t>
  </si>
  <si>
    <t>1170000000</t>
  </si>
  <si>
    <t>1171500000</t>
  </si>
  <si>
    <t>150</t>
  </si>
  <si>
    <t>1171503005</t>
  </si>
  <si>
    <t>2000000000</t>
  </si>
  <si>
    <t>2020000000</t>
  </si>
  <si>
    <t>2021000000</t>
  </si>
  <si>
    <t>2021500100</t>
  </si>
  <si>
    <t>2021500105</t>
  </si>
  <si>
    <t>2022000000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</si>
  <si>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</si>
  <si>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</si>
  <si>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</si>
  <si>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2022517205</t>
  </si>
  <si>
    <t>2022517900</t>
  </si>
  <si>
    <t>2022517905</t>
  </si>
  <si>
    <t>2022530400</t>
  </si>
  <si>
    <t>2022530405</t>
  </si>
  <si>
    <t>2022999900</t>
  </si>
  <si>
    <t>2022999905</t>
  </si>
  <si>
    <t>2023000000</t>
  </si>
  <si>
    <t>2023001300</t>
  </si>
  <si>
    <t>2023001305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</si>
  <si>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</si>
  <si>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</si>
  <si>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</si>
  <si>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</si>
  <si>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</si>
  <si>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</si>
  <si>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</si>
  <si>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2023530305</t>
  </si>
  <si>
    <t>2023593000</t>
  </si>
  <si>
    <t>2023593005</t>
  </si>
  <si>
    <t>2023999900</t>
  </si>
  <si>
    <t>2023999905</t>
  </si>
  <si>
    <t>2024000000</t>
  </si>
  <si>
    <t>2024001400</t>
  </si>
  <si>
    <t>2024001405</t>
  </si>
  <si>
    <t>2070000000</t>
  </si>
  <si>
    <t>2070500005</t>
  </si>
  <si>
    <t>2070503005</t>
  </si>
  <si>
    <t>2190000000</t>
  </si>
  <si>
    <t>2190000005</t>
  </si>
  <si>
    <t>2196001005</t>
  </si>
  <si>
    <t>Спорт высших достижений</t>
  </si>
  <si>
    <t>71 0 00 00000</t>
  </si>
  <si>
    <t>71 1 00 00000</t>
  </si>
  <si>
    <t>71 1 00 С1402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</si>
  <si>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</si>
  <si>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</si>
  <si>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</si>
  <si>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02 2 08 00000</t>
  </si>
  <si>
    <t>02 2 08 R0821</t>
  </si>
  <si>
    <t xml:space="preserve">02 3 00 00000 </t>
  </si>
  <si>
    <t>02 3 01 00000</t>
  </si>
  <si>
    <t>02 3 01 13170</t>
  </si>
  <si>
    <t>09 0 00 00000</t>
  </si>
  <si>
    <t>09 1 00 00000</t>
  </si>
  <si>
    <t>09 1 01 00000</t>
  </si>
  <si>
    <t>09 1 01 С1437</t>
  </si>
  <si>
    <t>09 1 02 00000</t>
  </si>
  <si>
    <t>09 1 02 С1437</t>
  </si>
  <si>
    <t>10 0 00 00000</t>
  </si>
  <si>
    <t>10 1 00 00000</t>
  </si>
  <si>
    <t>10 1 01 00000</t>
  </si>
  <si>
    <t>10 1 01 13360</t>
  </si>
  <si>
    <t>12 0 00 00000</t>
  </si>
  <si>
    <t>12 1 00 00000</t>
  </si>
  <si>
    <t>12 1 01 00000</t>
  </si>
  <si>
    <t>12 1 01 13180</t>
  </si>
  <si>
    <t>12 1 01 13480</t>
  </si>
  <si>
    <t>17 0 00 00000</t>
  </si>
  <si>
    <t>17 2 00 00000</t>
  </si>
  <si>
    <t>17 2 01 00000</t>
  </si>
  <si>
    <t>17 2 01 13310</t>
  </si>
  <si>
    <t>73 0 00 00000</t>
  </si>
  <si>
    <t>73 1 00 00000</t>
  </si>
  <si>
    <t>73 1 00 С1402</t>
  </si>
  <si>
    <t>73 1 00 П1485</t>
  </si>
  <si>
    <t>77 0 00 00000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</si>
  <si>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</si>
  <si>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</si>
  <si>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77 5 00 12712</t>
  </si>
  <si>
    <t>78 0 00 00000</t>
  </si>
  <si>
    <t>78 1 00 00000</t>
  </si>
  <si>
    <t>78 1 00 С1403</t>
  </si>
  <si>
    <t>04 0 00 00000</t>
  </si>
  <si>
    <t>04 1 00 00000</t>
  </si>
  <si>
    <t>04 1 01 00000</t>
  </si>
  <si>
    <t>04 1 01 С1467</t>
  </si>
  <si>
    <t>06 0 00 00000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</si>
  <si>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</si>
  <si>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</si>
  <si>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</si>
  <si>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</si>
  <si>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 xml:space="preserve">001 </t>
  </si>
  <si>
    <t>10 2 00 00000</t>
  </si>
  <si>
    <t>10 2 02 00000</t>
  </si>
  <si>
    <t>11 0 00 00000</t>
  </si>
  <si>
    <t>11 4 00 00000</t>
  </si>
  <si>
    <t>11 4 01 00000</t>
  </si>
  <si>
    <t>11 4 01 С1459</t>
  </si>
  <si>
    <t>12 2 00 00000</t>
  </si>
  <si>
    <t>12 2 01 00000</t>
  </si>
  <si>
    <t>12 2 01 С1486</t>
  </si>
  <si>
    <t>76 0 00 00000</t>
  </si>
  <si>
    <t>76 1 00 00000</t>
  </si>
  <si>
    <t>76 1 00 С1404</t>
  </si>
  <si>
    <t>77 2 00 00000</t>
  </si>
  <si>
    <t>77 2 00 С1404</t>
  </si>
  <si>
    <t>77 2 00 С1439</t>
  </si>
  <si>
    <t>79 0 00 00000</t>
  </si>
  <si>
    <t>79 1 00 00000</t>
  </si>
  <si>
    <t>79 1 00 С1401</t>
  </si>
  <si>
    <t>Защита населения и территории от чрезвычайных ситуаций природного и техногенного характера, пожарная безопасность</t>
  </si>
  <si>
    <t>13 0 00 00000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</si>
  <si>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</si>
  <si>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</si>
  <si>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</si>
  <si>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13 1 02 С1460</t>
  </si>
  <si>
    <t>13 1 03 00000</t>
  </si>
  <si>
    <t>13 1 03 С1401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</si>
  <si>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</si>
  <si>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</si>
  <si>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</si>
  <si>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</si>
  <si>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</si>
  <si>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</si>
  <si>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</si>
  <si>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</si>
  <si>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</si>
  <si>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</si>
  <si>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</si>
  <si>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12 2 02 00000</t>
  </si>
  <si>
    <t>12 2 02 С1435</t>
  </si>
  <si>
    <t>11 3 00 00000</t>
  </si>
  <si>
    <t>11 3 01 00000</t>
  </si>
  <si>
    <t>11 3 01 С 1426</t>
  </si>
  <si>
    <t>11 2  00 00000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</si>
  <si>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</si>
  <si>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</si>
  <si>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</si>
  <si>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11 2 01 С1424</t>
  </si>
  <si>
    <t>11 2 03 00000</t>
  </si>
  <si>
    <t>15 0 00 00000</t>
  </si>
  <si>
    <t>15 1 06</t>
  </si>
  <si>
    <t>15 1 06 С1405</t>
  </si>
  <si>
    <t>07 0 00 00000</t>
  </si>
  <si>
    <t>07 3 00 00000</t>
  </si>
  <si>
    <t>07 3 02 00000</t>
  </si>
  <si>
    <t>Мероприятия направленные на развитие социальной и инженерной инфраструктуры Беловского района Курской области</t>
  </si>
  <si>
    <t>07 3 02 С1417</t>
  </si>
  <si>
    <t>07 3 04 00000</t>
  </si>
  <si>
    <t>07 3 04 С1431</t>
  </si>
  <si>
    <t>организация проведения мероприятий при осуществлении деятельности по обращению с животными без владельцев</t>
  </si>
  <si>
    <t>77 5 00 12700</t>
  </si>
  <si>
    <t>02 2 01 00000</t>
  </si>
  <si>
    <t>02 2 01 С1445</t>
  </si>
  <si>
    <t>02 3 00 00000</t>
  </si>
  <si>
    <t>02 3 01 13190</t>
  </si>
  <si>
    <t>75 3 00 00000</t>
  </si>
  <si>
    <t>75 3 00 С1402</t>
  </si>
  <si>
    <t>14 0 00 00000</t>
  </si>
  <si>
    <t>14 3 00 00000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</si>
  <si>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</si>
  <si>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</si>
  <si>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</si>
  <si>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</si>
  <si>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</si>
  <si>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</si>
  <si>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</si>
  <si>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</si>
  <si>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</si>
  <si>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74 3 00 П1484</t>
  </si>
  <si>
    <t>03 0 00 00000</t>
  </si>
  <si>
    <t>03 1 00 00000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</si>
  <si>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</si>
  <si>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</si>
  <si>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14 3 02 00000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</si>
  <si>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</si>
  <si>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</si>
  <si>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02 2 03 00000</t>
  </si>
  <si>
    <t>02 2 04 00000</t>
  </si>
  <si>
    <t>02 2 04 11170</t>
  </si>
  <si>
    <t>02 2 05 00000</t>
  </si>
  <si>
    <t>02 2 05 11180</t>
  </si>
  <si>
    <t xml:space="preserve">02 2 06 00000 </t>
  </si>
  <si>
    <t>02 2 06 С1483</t>
  </si>
  <si>
    <t>02 1 00 00000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</si>
  <si>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</si>
  <si>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</si>
  <si>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</si>
  <si>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14 2 00 00000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</si>
  <si>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</si>
  <si>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</si>
  <si>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14 2 02 00000</t>
  </si>
  <si>
    <t>08 0 00 00000</t>
  </si>
  <si>
    <t>08 2 00 00000</t>
  </si>
  <si>
    <t>08 2 01 00000</t>
  </si>
  <si>
    <t>08 2 01 С1414</t>
  </si>
  <si>
    <t>08 4 00 00000</t>
  </si>
  <si>
    <t>08 4 02 00000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</si>
  <si>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</si>
  <si>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>08 4 02 13540</t>
  </si>
  <si>
    <t>08 4 02 S3540</t>
  </si>
  <si>
    <t>01 0 00 00000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</si>
  <si>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</si>
  <si>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01 1 00 00000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</si>
  <si>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</si>
  <si>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</si>
  <si>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</si>
  <si>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</si>
  <si>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</si>
  <si>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</si>
  <si>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</si>
  <si>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</si>
  <si>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>01 2 00 00000</t>
  </si>
  <si>
    <t>01 2 01 00000</t>
  </si>
  <si>
    <t>01 2 01 С1401</t>
  </si>
  <si>
    <t>01 3 00 00000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</si>
  <si>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</si>
  <si>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</si>
  <si>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</si>
  <si>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08 3 00 00000</t>
  </si>
  <si>
    <t>08 3 03 00000</t>
  </si>
  <si>
    <t>08 3 01 00000</t>
  </si>
  <si>
    <t>08 3 01 С1406</t>
  </si>
  <si>
    <t>08 3 02 00000</t>
  </si>
  <si>
    <t>08 3 02 С1407</t>
  </si>
  <si>
    <t>03 2 00 00000</t>
  </si>
  <si>
    <t>03 2 01 00000</t>
  </si>
  <si>
    <t>03 2 01 С1401</t>
  </si>
  <si>
    <t>03 2 01 С1420</t>
  </si>
  <si>
    <t>03 2 02 00000</t>
  </si>
  <si>
    <t>03 2 02 12799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</si>
  <si>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</si>
  <si>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</si>
  <si>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</si>
  <si>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03 2 03 00000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</si>
  <si>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</si>
  <si>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</si>
  <si>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</si>
  <si>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</si>
  <si>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03 2 03 С1420</t>
  </si>
  <si>
    <t>03 2 04 00000</t>
  </si>
  <si>
    <t>03 2 04 12799</t>
  </si>
  <si>
    <t>03 2 04 13060</t>
  </si>
  <si>
    <t>03 2 04 S3060</t>
  </si>
  <si>
    <t>03 2 04 13080</t>
  </si>
  <si>
    <t>03 2 04 S3080</t>
  </si>
  <si>
    <t>03 2 04 13090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</si>
  <si>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</si>
  <si>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</si>
  <si>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</si>
  <si>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</si>
  <si>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</si>
  <si>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</si>
  <si>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</si>
  <si>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</si>
  <si>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</si>
  <si>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</si>
  <si>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</si>
  <si>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</si>
  <si>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17 1 00 00000</t>
  </si>
  <si>
    <t>17 1 01 00000</t>
  </si>
  <si>
    <t>17 1 01 С1436</t>
  </si>
  <si>
    <t>03 3 00 00000</t>
  </si>
  <si>
    <t>03 3 01 00000</t>
  </si>
  <si>
    <t>03 3 01 12799</t>
  </si>
  <si>
    <t>03 3 02 00000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</si>
  <si>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</si>
  <si>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Основное мероприятие "Содействие развитию дошкольного и общего образования"</t>
  </si>
  <si>
    <t>03 2 02 13000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</si>
  <si>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</si>
  <si>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ГРБС</t>
  </si>
  <si>
    <t>Администрация Беловского района Курской области</t>
  </si>
  <si>
    <t xml:space="preserve"> ВСЕГО </t>
  </si>
  <si>
    <t xml:space="preserve"> ОБЩЕГОСУДАРСТВЕННЫЕ ВОПРОСЫ </t>
  </si>
  <si>
    <t xml:space="preserve"> Функционирование высшего должностного лица субъекта Российской Федерации и муниципального образования 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</si>
  <si>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</si>
  <si>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</si>
  <si>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 Судебная система </t>
  </si>
  <si>
    <t xml:space="preserve"> Обеспечение деятельности финансовых, налоговых и таможенных органов и органов финансового (финансово-бюджетного) надзора </t>
  </si>
  <si>
    <t xml:space="preserve"> Резервные фонды органов местного самоуправления </t>
  </si>
  <si>
    <t xml:space="preserve"> Другие общегосударственные вопросы </t>
  </si>
  <si>
    <t xml:space="preserve"> НАЦИОНАЛЬНАЯ БЕЗОПАСНОСТЬ И ПРАВООХРАНИТЕЛЬНАЯ ДЕЯТЕЛЬНОСТЬ </t>
  </si>
  <si>
    <t xml:space="preserve"> Защита населения и территории от чрезвычайных ситуаций природного и техногенного характера, пожарная безопасность </t>
  </si>
  <si>
    <t xml:space="preserve"> Другие вопросы в области национальной безопасности и правоохранительной деятельности </t>
  </si>
  <si>
    <t xml:space="preserve"> НАЦИОНАЛЬНАЯ ЭКОНОМИКА </t>
  </si>
  <si>
    <t xml:space="preserve"> Транспорт </t>
  </si>
  <si>
    <t xml:space="preserve"> Дорожное хозяйство (дорожные фонды) </t>
  </si>
  <si>
    <t xml:space="preserve"> Другие вопросы в области национальной экономики </t>
  </si>
  <si>
    <t xml:space="preserve"> ЖИЛИЩНО-КОММУНАЛЬНОЕ ХОЗЯЙСТВО </t>
  </si>
  <si>
    <t xml:space="preserve"> Коммунальное хозяйство </t>
  </si>
  <si>
    <t xml:space="preserve"> ОБРАЗОВАНИЕ </t>
  </si>
  <si>
    <t xml:space="preserve"> Дошкольное образование </t>
  </si>
  <si>
    <t xml:space="preserve"> Общее образование </t>
  </si>
  <si>
    <t xml:space="preserve"> Дополнительное образование детей </t>
  </si>
  <si>
    <t xml:space="preserve"> Молодежная политика </t>
  </si>
  <si>
    <t xml:space="preserve"> Другие вопросы в области образования </t>
  </si>
  <si>
    <t xml:space="preserve"> КУЛЬТУРА, КИНЕМАТОГРАФИЯ </t>
  </si>
  <si>
    <t xml:space="preserve"> Культура </t>
  </si>
  <si>
    <t xml:space="preserve"> ЗДРАВООХРАНЕНИЕ </t>
  </si>
  <si>
    <t xml:space="preserve"> Санитарно-эпидемиологическое благополучие </t>
  </si>
  <si>
    <t xml:space="preserve"> СОЦИАЛЬНАЯ ПОЛИТИКА </t>
  </si>
  <si>
    <t xml:space="preserve"> Пенсионное обеспечение </t>
  </si>
  <si>
    <t xml:space="preserve"> Социальное обеспечение населения </t>
  </si>
  <si>
    <t xml:space="preserve"> Охрана семьи и детства </t>
  </si>
  <si>
    <t xml:space="preserve"> Другие вопросы в области социальной политики </t>
  </si>
  <si>
    <t xml:space="preserve"> ФИЗИЧЕСКАЯ КУЛЬТУРА И СПОРТ </t>
  </si>
  <si>
    <t xml:space="preserve"> Массовый спорт </t>
  </si>
  <si>
    <t xml:space="preserve"> Спорт высших достижений </t>
  </si>
  <si>
    <t xml:space="preserve"> МЕЖБЮДЖЕТНЫЕ ТРАНСФЕРТЫ </t>
  </si>
  <si>
    <t xml:space="preserve"> Дотации на выравнивание бюджетной обеспеченности субъектов Российской Федерации и муниципальных образований </t>
  </si>
  <si>
    <t xml:space="preserve"> Прочие межбюджетные трансферты общего характера </t>
  </si>
  <si>
    <t>«Беловский район» за 2024 год»</t>
  </si>
  <si>
    <t>финансирования дефицита  бюджета муниципального района "Беловский район" Курской области за 2024 год по кодам классификации источников финансирования дефицитов бюджетов</t>
  </si>
  <si>
    <t>"Беловский район" за 2024 год"</t>
  </si>
  <si>
    <t>Поступления доходов в бюджет муниципального района "Беловский  район" Курской области в 2024 году</t>
  </si>
  <si>
    <t>РАСХОДЫ 
бюджета муниципального района "Беловский район" Курской области  за 2024 год по разделам и подразделам классификации расходов бюджетов</t>
  </si>
  <si>
    <t xml:space="preserve">Расходы бюджета муниципального района «Беловский район» Курской области  за 2024 год по ведомственной структуре расходов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</si>
  <si>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</si>
  <si>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</si>
  <si>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информационных услуг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</si>
  <si>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</si>
  <si>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</si>
  <si>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</si>
  <si>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</si>
  <si>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</si>
  <si>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</si>
  <si>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</si>
  <si>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</si>
  <si>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</si>
  <si>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</si>
  <si>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</si>
  <si>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</si>
  <si>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</si>
  <si>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</si>
  <si>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</si>
  <si>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</si>
  <si>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</si>
  <si>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</si>
  <si>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</si>
  <si>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2022509800</t>
  </si>
  <si>
    <t>2022509805</t>
  </si>
  <si>
    <t>2022517100</t>
  </si>
  <si>
    <t>2022517105</t>
  </si>
  <si>
    <t>2022521300</t>
  </si>
  <si>
    <t>2022521305</t>
  </si>
  <si>
    <t>2022524300</t>
  </si>
  <si>
    <t>2022524305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</si>
  <si>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</si>
  <si>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</si>
  <si>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</t>
  </si>
  <si>
    <t>2023512005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</si>
  <si>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</si>
  <si>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</si>
  <si>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</si>
  <si>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</si>
  <si>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2024505000</t>
  </si>
  <si>
    <t>2024505005</t>
  </si>
  <si>
    <t>2024999900</t>
  </si>
  <si>
    <t>2024999905</t>
  </si>
  <si>
    <t>Обеспечение проведения выборов и референдумов</t>
  </si>
  <si>
    <t>2024 год</t>
  </si>
  <si>
    <t>000 00 00</t>
  </si>
  <si>
    <t>Условно утвержденные расходы</t>
  </si>
  <si>
    <t>02 2 08 Д0820</t>
  </si>
  <si>
    <t>Судебная система</t>
  </si>
  <si>
    <t>реализация функций государственной судебной власти на территории Курской области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</si>
  <si>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</si>
  <si>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76 1 00 51200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</si>
  <si>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</si>
  <si>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</si>
  <si>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</si>
  <si>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</si>
  <si>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</si>
  <si>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</si>
  <si>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Достижение показателей деятельности органов местного самоуправления</t>
  </si>
  <si>
    <t>76 1 00 55490</t>
  </si>
  <si>
    <t xml:space="preserve">Иные межбюджетные трансферты на осуществление полномочий по ремонту и содержанию автомобильных дорог общего пользования местного значения
 </t>
  </si>
  <si>
    <t>11 2 01 П1424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</si>
  <si>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</si>
  <si>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</si>
  <si>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</si>
  <si>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</si>
  <si>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</si>
  <si>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</si>
  <si>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</si>
  <si>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</si>
  <si>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</si>
  <si>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</si>
  <si>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</si>
  <si>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</si>
  <si>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</si>
  <si>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</si>
  <si>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</si>
  <si>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</si>
  <si>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6 0 00 00000</t>
  </si>
  <si>
    <t>06 1 02 С1417</t>
  </si>
  <si>
    <t>Реализация регионального пректа "Чистая вода"</t>
  </si>
  <si>
    <t>06 1 F5 00000</t>
  </si>
  <si>
    <t>Строительство и реконструкция (модернизация) объектов питьевого водоснабжения</t>
  </si>
  <si>
    <t>06 1 F5 52430</t>
  </si>
  <si>
    <t>Реализация 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</si>
  <si>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07 3 02 12748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</si>
  <si>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</si>
  <si>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S2748</t>
  </si>
  <si>
    <t>Иные межбюджетные трансферты на мероприятия в области коммунального хозяйства</t>
  </si>
  <si>
    <t>07 3 04 П1431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</si>
  <si>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</si>
  <si>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</si>
  <si>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</si>
  <si>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</si>
  <si>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</si>
  <si>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 xml:space="preserve">05 1 01 00000 </t>
  </si>
  <si>
    <t>05 1 01 S1500</t>
  </si>
  <si>
    <t>01 2 01 S2810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</si>
  <si>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</si>
  <si>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>Управление образования администрации Беловского района Курской области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</si>
  <si>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</si>
  <si>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</si>
  <si>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</si>
  <si>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</si>
  <si>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                       </t>
  </si>
  <si>
    <t>03 2 04 L0500</t>
  </si>
  <si>
    <t xml:space="preserve">Реализация мероприятий по модернизации школьных систем образования </t>
  </si>
  <si>
    <t>03 2 04 L7500</t>
  </si>
  <si>
    <t>03 2 Е1 51722</t>
  </si>
  <si>
    <t>03 2 Е4 52131</t>
  </si>
  <si>
    <t xml:space="preserve">03 2 00 00000 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</si>
  <si>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</si>
  <si>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</si>
  <si>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</si>
  <si>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03 2 04 12420</t>
  </si>
  <si>
    <t>02 2 03 13140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</si>
  <si>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</t>
  </si>
  <si>
    <t xml:space="preserve">Мероприятия направленные на развитие системы оздоровления и отдыха детей </t>
  </si>
  <si>
    <t>Реализация мероприятий, связанных с организацией отдыха детей в каникулярное время</t>
  </si>
  <si>
    <t>08 2 02 00000</t>
  </si>
  <si>
    <t>08 2 02 С1458</t>
  </si>
  <si>
    <t>08 2 02 13540</t>
  </si>
  <si>
    <t>08 2 02 S3540</t>
  </si>
  <si>
    <t>от 16 мая 2025 года № IV-54/1</t>
  </si>
  <si>
    <t xml:space="preserve">Приложение № 3
к решению Представительного Собрания 
Беловского района Курской области от 16 мая 2025 года № IV-54/1
«Об исполнении бюджета муниципального района «Беловский район» за 2024 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</si>
</sst>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[$-10419]###\ ###\ ###\ ###\ ##0.00"/>
    <numFmt numFmtId="166" formatCode="#,##0.00\ _₽"/>
    <numFmt numFmtId="167" formatCode="0000000"/>
    <numFmt numFmtId="168" formatCode="[=0]&quot;-&quot;;General"/>
    <numFmt numFmtId="169" formatCode="_-* #,##0.00_р_._-;\-* #,##0.0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sz val="10"/>
      <name val="Helv"/>
    </font>
    <font>
      <u/>
      <sz val="10"/>
      <color indexed="12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5F5"/>
        <bgColor rgb="FFF5F5F5"/>
      </patternFill>
    </fill>
    <fill>
      <patternFill patternType="solid">
        <fgColor rgb="FFDCE6F2"/>
      </patternFill>
    </fill>
    <fill>
      <patternFill patternType="solid">
        <fgColor rgb="FFFFFDFD"/>
        <bgColor auto="1"/>
      </patternFill>
    </fill>
    <fill>
      <patternFill patternType="solid">
        <fgColor rgb="FFC0DCC0"/>
        <bgColor auto="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2" fillId="0" borderId="0"/>
    <xf numFmtId="0" fontId="2" fillId="0" borderId="0"/>
    <xf numFmtId="164" fontId="4" fillId="0" borderId="0">
      <alignment vertical="top" wrapText="1"/>
    </xf>
    <xf numFmtId="0" fontId="5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164" fontId="4" fillId="0" borderId="0">
      <alignment vertical="top" wrapText="1"/>
    </xf>
    <xf numFmtId="0" fontId="23" fillId="0" borderId="0"/>
    <xf numFmtId="0" fontId="16" fillId="0" borderId="0">
      <alignment horizontal="right" vertical="top" wrapText="1"/>
    </xf>
    <xf numFmtId="49" fontId="26" fillId="0" borderId="3">
      <alignment horizontal="center" vertical="center" wrapText="1"/>
    </xf>
    <xf numFmtId="49" fontId="26" fillId="4" borderId="4">
      <alignment horizontal="center" vertical="top" shrinkToFit="1"/>
    </xf>
    <xf numFmtId="4" fontId="26" fillId="4" borderId="4">
      <alignment horizontal="right" vertical="top" shrinkToFit="1"/>
    </xf>
    <xf numFmtId="0" fontId="27" fillId="0" borderId="5">
      <alignment horizontal="left" vertical="top" wrapText="1"/>
    </xf>
    <xf numFmtId="49" fontId="16" fillId="0" borderId="6">
      <alignment horizontal="center" vertical="top" shrinkToFit="1"/>
    </xf>
    <xf numFmtId="4" fontId="16" fillId="0" borderId="6">
      <alignment horizontal="right" vertical="top" shrinkToFit="1"/>
    </xf>
    <xf numFmtId="4" fontId="16" fillId="0" borderId="7">
      <alignment horizontal="right" vertical="top" shrinkToFit="1"/>
    </xf>
    <xf numFmtId="0" fontId="26" fillId="4" borderId="8">
      <alignment horizontal="left" vertical="top" wrapText="1"/>
    </xf>
    <xf numFmtId="0" fontId="28" fillId="0" borderId="0"/>
    <xf numFmtId="0" fontId="1" fillId="0" borderId="0"/>
    <xf numFmtId="0" fontId="1" fillId="0" borderId="0"/>
    <xf numFmtId="164" fontId="4" fillId="0" borderId="0">
      <alignment vertical="top" wrapText="1"/>
    </xf>
    <xf numFmtId="0" fontId="21" fillId="0" borderId="0"/>
    <xf numFmtId="169" fontId="28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5" fillId="3" borderId="2" xfId="2" applyFont="1" applyFill="1" applyBorder="1" applyAlignment="1">
      <alignment horizontal="left" vertical="center" wrapText="1" readingOrder="1"/>
    </xf>
    <xf numFmtId="0" fontId="15" fillId="3" borderId="2" xfId="2" applyFont="1" applyFill="1" applyBorder="1" applyAlignment="1">
      <alignment horizontal="center" vertical="center" wrapText="1" readingOrder="1"/>
    </xf>
    <xf numFmtId="0" fontId="4" fillId="0" borderId="2" xfId="2" applyFont="1" applyBorder="1" applyAlignment="1">
      <alignment horizontal="left" vertical="center" wrapText="1" readingOrder="1"/>
    </xf>
    <xf numFmtId="165" fontId="4" fillId="0" borderId="2" xfId="2" applyNumberFormat="1" applyFont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8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6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4" fontId="11" fillId="5" borderId="2" xfId="0" applyNumberFormat="1" applyFont="1" applyFill="1" applyBorder="1" applyAlignment="1">
      <alignment horizontal="center" vertical="top"/>
    </xf>
    <xf numFmtId="0" fontId="11" fillId="2" borderId="10" xfId="0" applyFont="1" applyFill="1" applyBorder="1" applyAlignment="1">
      <alignment horizontal="center" vertical="top"/>
    </xf>
    <xf numFmtId="0" fontId="11" fillId="2" borderId="11" xfId="0" applyFont="1" applyFill="1" applyBorder="1" applyAlignment="1">
      <alignment horizontal="left" indent="2"/>
    </xf>
    <xf numFmtId="0" fontId="11" fillId="2" borderId="2" xfId="0" applyFont="1" applyFill="1" applyBorder="1" applyAlignment="1">
      <alignment horizontal="left" vertical="top" wrapText="1" indent="2"/>
    </xf>
    <xf numFmtId="0" fontId="11" fillId="2" borderId="12" xfId="0" applyFont="1" applyFill="1" applyBorder="1" applyAlignment="1">
      <alignment horizontal="center" vertical="top"/>
    </xf>
    <xf numFmtId="0" fontId="11" fillId="2" borderId="13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right" vertical="top"/>
    </xf>
    <xf numFmtId="2" fontId="11" fillId="2" borderId="2" xfId="0" applyNumberFormat="1" applyFont="1" applyFill="1" applyBorder="1" applyAlignment="1">
      <alignment horizontal="right" vertical="top"/>
    </xf>
    <xf numFmtId="0" fontId="11" fillId="2" borderId="9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11" fillId="2" borderId="17" xfId="0" applyFont="1" applyFill="1" applyBorder="1" applyAlignment="1">
      <alignment horizontal="center" vertical="top"/>
    </xf>
    <xf numFmtId="4" fontId="11" fillId="2" borderId="18" xfId="0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/>
    </xf>
    <xf numFmtId="49" fontId="4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0" fontId="7" fillId="6" borderId="19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 vertical="top"/>
    </xf>
    <xf numFmtId="168" fontId="7" fillId="5" borderId="2" xfId="0" applyNumberFormat="1" applyFont="1" applyFill="1" applyBorder="1" applyAlignment="1">
      <alignment horizontal="center" vertical="top"/>
    </xf>
    <xf numFmtId="4" fontId="0" fillId="0" borderId="0" xfId="0" applyNumberFormat="1"/>
    <xf numFmtId="0" fontId="10" fillId="2" borderId="2" xfId="0" applyFont="1" applyFill="1" applyBorder="1" applyAlignment="1">
      <alignment horizontal="left" vertical="top" wrapText="1" indent="2"/>
    </xf>
    <xf numFmtId="0" fontId="10" fillId="2" borderId="12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" vertical="top"/>
    </xf>
    <xf numFmtId="4" fontId="10" fillId="2" borderId="2" xfId="0" applyNumberFormat="1" applyFont="1" applyFill="1" applyBorder="1" applyAlignment="1">
      <alignment horizontal="right" vertical="top"/>
    </xf>
    <xf numFmtId="0" fontId="10" fillId="2" borderId="10" xfId="0" applyFont="1" applyFill="1" applyBorder="1" applyAlignment="1">
      <alignment horizontal="left" vertical="top" wrapText="1" indent="2"/>
    </xf>
    <xf numFmtId="0" fontId="10" fillId="2" borderId="1" xfId="0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right" vertical="top"/>
    </xf>
    <xf numFmtId="0" fontId="25" fillId="2" borderId="10" xfId="0" applyFont="1" applyFill="1" applyBorder="1" applyAlignment="1">
      <alignment horizontal="left"/>
    </xf>
    <xf numFmtId="40" fontId="10" fillId="2" borderId="1" xfId="0" applyNumberFormat="1" applyFont="1" applyFill="1" applyBorder="1" applyAlignment="1">
      <alignment horizontal="right" vertical="top"/>
    </xf>
    <xf numFmtId="0" fontId="2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29" fillId="0" borderId="1" xfId="5" applyFont="1" applyBorder="1" applyAlignment="1">
      <alignment horizontal="left" vertical="top" wrapText="1"/>
    </xf>
    <xf numFmtId="0" fontId="30" fillId="0" borderId="1" xfId="5" applyFont="1" applyBorder="1" applyAlignment="1">
      <alignment horizontal="left" vertical="top" wrapText="1"/>
    </xf>
    <xf numFmtId="4" fontId="30" fillId="0" borderId="1" xfId="5" applyNumberFormat="1" applyFont="1" applyBorder="1" applyAlignment="1">
      <alignment horizontal="left" vertical="top" wrapText="1"/>
    </xf>
    <xf numFmtId="4" fontId="30" fillId="0" borderId="1" xfId="5" applyNumberFormat="1" applyFont="1" applyBorder="1" applyAlignment="1">
      <alignment wrapText="1"/>
    </xf>
    <xf numFmtId="0" fontId="31" fillId="0" borderId="1" xfId="0" applyFont="1" applyBorder="1" applyAlignment="1">
      <alignment horizontal="left" vertical="top"/>
    </xf>
    <xf numFmtId="0" fontId="30" fillId="0" borderId="1" xfId="5" applyFont="1" applyBorder="1" applyAlignment="1">
      <alignment wrapText="1"/>
    </xf>
    <xf numFmtId="49" fontId="30" fillId="0" borderId="1" xfId="5" applyNumberFormat="1" applyFont="1" applyBorder="1" applyAlignment="1">
      <alignment wrapText="1"/>
    </xf>
    <xf numFmtId="0" fontId="30" fillId="0" borderId="1" xfId="0" applyFont="1" applyBorder="1" applyAlignment="1">
      <alignment horizontal="left" vertical="top" wrapText="1"/>
    </xf>
    <xf numFmtId="49" fontId="30" fillId="0" borderId="1" xfId="0" applyNumberFormat="1" applyFont="1" applyBorder="1" applyAlignment="1">
      <alignment wrapText="1"/>
    </xf>
    <xf numFmtId="0" fontId="30" fillId="0" borderId="1" xfId="0" applyFont="1" applyBorder="1" applyAlignment="1">
      <alignment wrapText="1"/>
    </xf>
    <xf numFmtId="4" fontId="30" fillId="0" borderId="1" xfId="0" applyNumberFormat="1" applyFont="1" applyBorder="1" applyAlignment="1">
      <alignment wrapText="1"/>
    </xf>
    <xf numFmtId="0" fontId="29" fillId="0" borderId="1" xfId="0" applyFont="1" applyBorder="1" applyAlignment="1">
      <alignment horizontal="left" vertical="top" wrapText="1"/>
    </xf>
    <xf numFmtId="49" fontId="29" fillId="0" borderId="1" xfId="5" applyNumberFormat="1" applyFont="1" applyBorder="1" applyAlignment="1">
      <alignment wrapText="1"/>
    </xf>
    <xf numFmtId="49" fontId="29" fillId="0" borderId="1" xfId="0" applyNumberFormat="1" applyFont="1" applyBorder="1" applyAlignment="1">
      <alignment wrapText="1"/>
    </xf>
    <xf numFmtId="0" fontId="29" fillId="0" borderId="1" xfId="0" applyFont="1" applyBorder="1" applyAlignment="1">
      <alignment wrapText="1"/>
    </xf>
    <xf numFmtId="4" fontId="29" fillId="0" borderId="1" xfId="0" applyNumberFormat="1" applyFont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3" fontId="30" fillId="0" borderId="1" xfId="0" applyNumberFormat="1" applyFont="1" applyBorder="1" applyAlignment="1">
      <alignment wrapText="1"/>
    </xf>
    <xf numFmtId="0" fontId="29" fillId="2" borderId="1" xfId="0" applyFont="1" applyFill="1" applyBorder="1" applyAlignment="1">
      <alignment horizontal="left" vertical="top" wrapText="1"/>
    </xf>
    <xf numFmtId="49" fontId="29" fillId="2" borderId="1" xfId="5" applyNumberFormat="1" applyFont="1" applyFill="1" applyBorder="1" applyAlignment="1">
      <alignment wrapText="1"/>
    </xf>
    <xf numFmtId="49" fontId="29" fillId="2" borderId="1" xfId="0" applyNumberFormat="1" applyFont="1" applyFill="1" applyBorder="1" applyAlignment="1">
      <alignment wrapText="1"/>
    </xf>
    <xf numFmtId="0" fontId="29" fillId="2" borderId="1" xfId="0" applyFont="1" applyFill="1" applyBorder="1" applyAlignment="1">
      <alignment wrapText="1"/>
    </xf>
    <xf numFmtId="4" fontId="29" fillId="0" borderId="1" xfId="0" applyNumberFormat="1" applyFont="1" applyBorder="1"/>
    <xf numFmtId="4" fontId="29" fillId="0" borderId="1" xfId="2" applyNumberFormat="1" applyFont="1" applyBorder="1" applyAlignment="1">
      <alignment wrapText="1"/>
    </xf>
    <xf numFmtId="49" fontId="29" fillId="0" borderId="1" xfId="0" applyNumberFormat="1" applyFont="1" applyBorder="1"/>
    <xf numFmtId="49" fontId="29" fillId="2" borderId="1" xfId="0" applyNumberFormat="1" applyFont="1" applyFill="1" applyBorder="1"/>
    <xf numFmtId="4" fontId="29" fillId="2" borderId="1" xfId="0" applyNumberFormat="1" applyFont="1" applyFill="1" applyBorder="1" applyAlignment="1">
      <alignment wrapText="1"/>
    </xf>
    <xf numFmtId="4" fontId="30" fillId="0" borderId="1" xfId="2" applyNumberFormat="1" applyFont="1" applyBorder="1" applyAlignment="1">
      <alignment wrapText="1"/>
    </xf>
    <xf numFmtId="164" fontId="29" fillId="0" borderId="1" xfId="3" applyFont="1" applyBorder="1" applyAlignment="1">
      <alignment horizontal="left" vertical="top" wrapText="1"/>
    </xf>
    <xf numFmtId="0" fontId="29" fillId="0" borderId="1" xfId="1" applyFont="1" applyBorder="1" applyAlignment="1">
      <alignment horizontal="left" vertical="top" wrapText="1"/>
    </xf>
    <xf numFmtId="49" fontId="29" fillId="0" borderId="1" xfId="1" applyNumberFormat="1" applyFont="1" applyBorder="1"/>
    <xf numFmtId="0" fontId="29" fillId="0" borderId="1" xfId="1" applyFont="1" applyBorder="1" applyAlignment="1">
      <alignment wrapText="1"/>
    </xf>
    <xf numFmtId="4" fontId="29" fillId="0" borderId="1" xfId="8" applyNumberFormat="1" applyFont="1" applyBorder="1"/>
    <xf numFmtId="0" fontId="32" fillId="0" borderId="1" xfId="0" applyFont="1" applyBorder="1" applyAlignment="1">
      <alignment horizontal="left" vertical="top" wrapText="1"/>
    </xf>
    <xf numFmtId="167" fontId="29" fillId="0" borderId="1" xfId="4" applyNumberFormat="1" applyFont="1" applyBorder="1" applyAlignment="1" applyProtection="1">
      <alignment horizontal="left" vertical="top" wrapText="1"/>
      <protection hidden="1"/>
    </xf>
    <xf numFmtId="2" fontId="29" fillId="0" borderId="1" xfId="0" applyNumberFormat="1" applyFont="1" applyBorder="1" applyAlignment="1">
      <alignment wrapText="1"/>
    </xf>
    <xf numFmtId="49" fontId="30" fillId="0" borderId="1" xfId="0" applyNumberFormat="1" applyFont="1" applyBorder="1"/>
    <xf numFmtId="0" fontId="29" fillId="0" borderId="1" xfId="6" applyFont="1" applyFill="1" applyBorder="1" applyAlignment="1" applyProtection="1">
      <alignment horizontal="left" vertical="top" wrapText="1"/>
    </xf>
    <xf numFmtId="0" fontId="30" fillId="0" borderId="1" xfId="7" applyNumberFormat="1" applyFont="1" applyBorder="1" applyAlignment="1">
      <alignment horizontal="left" vertical="top" wrapText="1"/>
    </xf>
    <xf numFmtId="4" fontId="30" fillId="0" borderId="1" xfId="0" applyNumberFormat="1" applyFont="1" applyBorder="1"/>
    <xf numFmtId="0" fontId="30" fillId="2" borderId="1" xfId="0" applyFont="1" applyFill="1" applyBorder="1" applyAlignment="1">
      <alignment horizontal="left" vertical="top" wrapText="1"/>
    </xf>
    <xf numFmtId="49" fontId="30" fillId="2" borderId="1" xfId="5" applyNumberFormat="1" applyFont="1" applyFill="1" applyBorder="1" applyAlignment="1">
      <alignment wrapText="1"/>
    </xf>
    <xf numFmtId="49" fontId="30" fillId="2" borderId="1" xfId="0" applyNumberFormat="1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4" fontId="30" fillId="2" borderId="1" xfId="0" applyNumberFormat="1" applyFont="1" applyFill="1" applyBorder="1" applyAlignment="1">
      <alignment wrapText="1"/>
    </xf>
    <xf numFmtId="0" fontId="29" fillId="0" borderId="1" xfId="4" applyFont="1" applyBorder="1" applyProtection="1">
      <protection hidden="1"/>
    </xf>
    <xf numFmtId="2" fontId="29" fillId="0" borderId="1" xfId="2" applyNumberFormat="1" applyFont="1" applyBorder="1" applyAlignment="1">
      <alignment wrapText="1"/>
    </xf>
    <xf numFmtId="0" fontId="31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justify" vertical="top"/>
    </xf>
    <xf numFmtId="4" fontId="29" fillId="2" borderId="1" xfId="2" applyNumberFormat="1" applyFont="1" applyFill="1" applyBorder="1" applyAlignment="1">
      <alignment wrapText="1"/>
    </xf>
    <xf numFmtId="49" fontId="30" fillId="0" borderId="1" xfId="0" applyNumberFormat="1" applyFont="1" applyBorder="1" applyAlignment="1">
      <alignment horizontal="left" vertical="top"/>
    </xf>
    <xf numFmtId="2" fontId="30" fillId="0" borderId="1" xfId="0" applyNumberFormat="1" applyFont="1" applyBorder="1"/>
    <xf numFmtId="49" fontId="29" fillId="0" borderId="1" xfId="0" applyNumberFormat="1" applyFont="1" applyBorder="1" applyAlignment="1">
      <alignment horizontal="left" vertical="top"/>
    </xf>
    <xf numFmtId="49" fontId="33" fillId="0" borderId="1" xfId="0" applyNumberFormat="1" applyFont="1" applyBorder="1"/>
    <xf numFmtId="2" fontId="33" fillId="0" borderId="1" xfId="0" applyNumberFormat="1" applyFont="1" applyBorder="1"/>
    <xf numFmtId="49" fontId="29" fillId="0" borderId="1" xfId="0" applyNumberFormat="1" applyFont="1" applyBorder="1" applyAlignment="1">
      <alignment horizontal="left" vertical="top" wrapText="1"/>
    </xf>
    <xf numFmtId="49" fontId="33" fillId="2" borderId="1" xfId="0" applyNumberFormat="1" applyFont="1" applyFill="1" applyBorder="1"/>
    <xf numFmtId="2" fontId="33" fillId="2" borderId="1" xfId="0" applyNumberFormat="1" applyFont="1" applyFill="1" applyBorder="1"/>
    <xf numFmtId="0" fontId="2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4" fontId="7" fillId="0" borderId="0" xfId="0" applyNumberFormat="1" applyFont="1" applyAlignment="1">
      <alignment horizontal="left" vertical="top"/>
    </xf>
    <xf numFmtId="4" fontId="7" fillId="0" borderId="1" xfId="0" applyNumberFormat="1" applyFont="1" applyBorder="1" applyAlignment="1">
      <alignment horizontal="left" vertical="top"/>
    </xf>
    <xf numFmtId="0" fontId="30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49" fontId="30" fillId="0" borderId="1" xfId="5" applyNumberFormat="1" applyFont="1" applyFill="1" applyBorder="1" applyAlignment="1">
      <alignment wrapText="1"/>
    </xf>
    <xf numFmtId="49" fontId="29" fillId="0" borderId="1" xfId="0" applyNumberFormat="1" applyFont="1" applyFill="1" applyBorder="1" applyAlignment="1">
      <alignment wrapText="1"/>
    </xf>
    <xf numFmtId="0" fontId="29" fillId="0" borderId="1" xfId="0" applyFont="1" applyFill="1" applyBorder="1" applyAlignment="1">
      <alignment wrapText="1"/>
    </xf>
    <xf numFmtId="4" fontId="30" fillId="0" borderId="1" xfId="2" applyNumberFormat="1" applyFont="1" applyFill="1" applyBorder="1" applyAlignment="1">
      <alignment wrapText="1"/>
    </xf>
    <xf numFmtId="4" fontId="29" fillId="0" borderId="1" xfId="2" applyNumberFormat="1" applyFont="1" applyFill="1" applyBorder="1" applyAlignment="1">
      <alignment wrapText="1"/>
    </xf>
    <xf numFmtId="4" fontId="30" fillId="2" borderId="1" xfId="2" applyNumberFormat="1" applyFont="1" applyFill="1" applyBorder="1" applyAlignment="1">
      <alignment wrapText="1"/>
    </xf>
    <xf numFmtId="0" fontId="30" fillId="0" borderId="1" xfId="0" applyFont="1" applyBorder="1" applyAlignment="1">
      <alignment vertical="top" wrapText="1"/>
    </xf>
    <xf numFmtId="0" fontId="13" fillId="0" borderId="0" xfId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0" fontId="11" fillId="2" borderId="13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1" fillId="2" borderId="20" xfId="0" applyFont="1" applyFill="1" applyBorder="1" applyAlignment="1">
      <alignment horizontal="center" vertical="top"/>
    </xf>
    <xf numFmtId="0" fontId="11" fillId="2" borderId="21" xfId="0" applyFont="1" applyFill="1" applyBorder="1" applyAlignment="1">
      <alignment horizontal="center" vertical="top"/>
    </xf>
    <xf numFmtId="0" fontId="11" fillId="2" borderId="22" xfId="0" applyFont="1" applyFill="1" applyBorder="1" applyAlignment="1">
      <alignment horizontal="center" vertical="top"/>
    </xf>
    <xf numFmtId="0" fontId="10" fillId="2" borderId="20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/>
    </xf>
    <xf numFmtId="0" fontId="10" fillId="2" borderId="2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center" wrapText="1"/>
    </xf>
  </cellXfs>
  <cellStyles count="24">
    <cellStyle name="ex60" xfId="17" xr:uid="{00000000-0005-0000-0000-000000000000}"/>
    <cellStyle name="ex61" xfId="11" xr:uid="{00000000-0005-0000-0000-000001000000}"/>
    <cellStyle name="ex62" xfId="12" xr:uid="{00000000-0005-0000-0000-000002000000}"/>
    <cellStyle name="ex68" xfId="13" xr:uid="{00000000-0005-0000-0000-000003000000}"/>
    <cellStyle name="ex69" xfId="14" xr:uid="{00000000-0005-0000-0000-000004000000}"/>
    <cellStyle name="ex70" xfId="15" xr:uid="{00000000-0005-0000-0000-000005000000}"/>
    <cellStyle name="ex71" xfId="16" xr:uid="{00000000-0005-0000-0000-000006000000}"/>
    <cellStyle name="Normal" xfId="2" xr:uid="{00000000-0005-0000-0000-000007000000}"/>
    <cellStyle name="st57" xfId="9" xr:uid="{00000000-0005-0000-0000-000008000000}"/>
    <cellStyle name="xl_bot_header" xfId="10" xr:uid="{00000000-0005-0000-0000-000009000000}"/>
    <cellStyle name="Гиперссылка" xfId="6" builtinId="8"/>
    <cellStyle name="Обычный" xfId="0" builtinId="0"/>
    <cellStyle name="Обычный 2" xfId="1" xr:uid="{00000000-0005-0000-0000-00000C000000}"/>
    <cellStyle name="Обычный 2 2" xfId="4" xr:uid="{00000000-0005-0000-0000-00000D000000}"/>
    <cellStyle name="Обычный 2 3" xfId="19" xr:uid="{00000000-0005-0000-0000-00000E000000}"/>
    <cellStyle name="Обычный 3" xfId="3" xr:uid="{00000000-0005-0000-0000-00000F000000}"/>
    <cellStyle name="Обычный 3 2" xfId="20" xr:uid="{00000000-0005-0000-0000-000010000000}"/>
    <cellStyle name="Обычный 4" xfId="21" xr:uid="{00000000-0005-0000-0000-000011000000}"/>
    <cellStyle name="Обычный 5" xfId="7" xr:uid="{00000000-0005-0000-0000-000012000000}"/>
    <cellStyle name="Обычный 6" xfId="18" xr:uid="{00000000-0005-0000-0000-000013000000}"/>
    <cellStyle name="Обычный_Лист1" xfId="5" xr:uid="{00000000-0005-0000-0000-000014000000}"/>
    <cellStyle name="Обычный_Лист1_1" xfId="8" xr:uid="{00000000-0005-0000-0000-000015000000}"/>
    <cellStyle name="Стиль 1" xfId="22" xr:uid="{00000000-0005-0000-0000-000016000000}"/>
    <cellStyle name="Финансовый 2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26"/>
  <sheetViews>
    <sheetView workbookViewId="0">
      <selection activeCell="C9" sqref="C9"/>
    </sheetView>
  </sheetViews>
  <sheetFormatPr defaultRowHeight="14.4" x14ac:dyDescent="0.3"/>
  <cols>
    <col min="1" max="1" width="45.44140625" customWidth="1"/>
    <col min="2" max="2" width="24.33203125" customWidth="1"/>
    <col min="3" max="3" width="45.88671875" customWidth="1"/>
  </cols>
  <sheetData>
    <row r="2" spans="1:3" x14ac:dyDescent="0.3">
      <c r="A2" s="7"/>
      <c r="C2" s="16" t="s">
        <v>126</v>
      </c>
    </row>
    <row r="3" spans="1:3" x14ac:dyDescent="0.3">
      <c r="A3" s="8"/>
      <c r="C3" s="16" t="s">
        <v>94</v>
      </c>
    </row>
    <row r="4" spans="1:3" x14ac:dyDescent="0.3">
      <c r="A4" s="8"/>
      <c r="C4" s="16" t="s">
        <v>127</v>
      </c>
    </row>
    <row r="5" spans="1:3" x14ac:dyDescent="0.3">
      <c r="A5" s="8"/>
      <c r="C5" s="16" t="s">
        <v>959</v>
      </c>
    </row>
    <row r="6" spans="1:3" x14ac:dyDescent="0.3">
      <c r="A6" s="8"/>
      <c r="C6" s="16" t="s">
        <v>98</v>
      </c>
    </row>
    <row r="7" spans="1:3" x14ac:dyDescent="0.3">
      <c r="A7" s="8"/>
      <c r="C7" s="16" t="s">
        <v>831</v>
      </c>
    </row>
    <row r="8" spans="1:3" x14ac:dyDescent="0.3">
      <c r="A8" s="9"/>
    </row>
    <row r="9" spans="1:3" ht="15.6" x14ac:dyDescent="0.3">
      <c r="A9" s="10"/>
    </row>
    <row r="10" spans="1:3" ht="17.399999999999999" x14ac:dyDescent="0.3">
      <c r="A10" s="143" t="s">
        <v>99</v>
      </c>
      <c r="B10" s="143"/>
      <c r="C10" s="143"/>
    </row>
    <row r="11" spans="1:3" ht="15.6" x14ac:dyDescent="0.3">
      <c r="A11" s="144" t="s">
        <v>832</v>
      </c>
      <c r="B11" s="144"/>
      <c r="C11" s="144"/>
    </row>
    <row r="12" spans="1:3" ht="15.6" x14ac:dyDescent="0.3">
      <c r="A12" s="11"/>
    </row>
    <row r="13" spans="1:3" ht="15.6" x14ac:dyDescent="0.3">
      <c r="C13" s="11" t="s">
        <v>100</v>
      </c>
    </row>
    <row r="14" spans="1:3" ht="52.8" x14ac:dyDescent="0.3">
      <c r="A14" s="12" t="s">
        <v>0</v>
      </c>
      <c r="B14" s="12" t="s">
        <v>101</v>
      </c>
      <c r="C14" s="13" t="s">
        <v>73</v>
      </c>
    </row>
    <row r="15" spans="1:3" ht="26.4" x14ac:dyDescent="0.3">
      <c r="A15" s="14" t="s">
        <v>102</v>
      </c>
      <c r="B15" s="14" t="s">
        <v>103</v>
      </c>
      <c r="C15" s="15">
        <f>C16</f>
        <v>-162772455.58000004</v>
      </c>
    </row>
    <row r="16" spans="1:3" x14ac:dyDescent="0.3">
      <c r="A16" s="14" t="s">
        <v>104</v>
      </c>
      <c r="B16" s="14" t="s">
        <v>105</v>
      </c>
      <c r="C16" s="15">
        <f>C17+C22</f>
        <v>-162772455.58000004</v>
      </c>
    </row>
    <row r="17" spans="1:3" x14ac:dyDescent="0.3">
      <c r="A17" s="14" t="s">
        <v>106</v>
      </c>
      <c r="B17" s="14" t="s">
        <v>107</v>
      </c>
      <c r="C17" s="15">
        <f>C18</f>
        <v>-879490676.45000005</v>
      </c>
    </row>
    <row r="18" spans="1:3" x14ac:dyDescent="0.3">
      <c r="A18" s="14" t="s">
        <v>108</v>
      </c>
      <c r="B18" s="14" t="s">
        <v>109</v>
      </c>
      <c r="C18" s="15">
        <f>C19</f>
        <v>-879490676.45000005</v>
      </c>
    </row>
    <row r="19" spans="1:3" x14ac:dyDescent="0.3">
      <c r="A19" s="14" t="s">
        <v>110</v>
      </c>
      <c r="B19" s="14" t="s">
        <v>111</v>
      </c>
      <c r="C19" s="15">
        <f>C20</f>
        <v>-879490676.45000005</v>
      </c>
    </row>
    <row r="20" spans="1:3" ht="26.4" x14ac:dyDescent="0.3">
      <c r="A20" s="14" t="s">
        <v>112</v>
      </c>
      <c r="B20" s="14" t="s">
        <v>113</v>
      </c>
      <c r="C20" s="15">
        <f>C21</f>
        <v>-879490676.45000005</v>
      </c>
    </row>
    <row r="21" spans="1:3" ht="26.4" x14ac:dyDescent="0.3">
      <c r="A21" s="14" t="s">
        <v>114</v>
      </c>
      <c r="B21" s="14" t="s">
        <v>115</v>
      </c>
      <c r="C21" s="36">
        <v>-879490676.45000005</v>
      </c>
    </row>
    <row r="22" spans="1:3" x14ac:dyDescent="0.3">
      <c r="A22" s="14" t="s">
        <v>116</v>
      </c>
      <c r="B22" s="14" t="s">
        <v>117</v>
      </c>
      <c r="C22" s="15">
        <f>C24</f>
        <v>716718220.87</v>
      </c>
    </row>
    <row r="23" spans="1:3" x14ac:dyDescent="0.3">
      <c r="A23" s="14" t="s">
        <v>118</v>
      </c>
      <c r="B23" s="14" t="s">
        <v>119</v>
      </c>
      <c r="C23" s="15">
        <f>C24</f>
        <v>716718220.87</v>
      </c>
    </row>
    <row r="24" spans="1:3" x14ac:dyDescent="0.3">
      <c r="A24" s="14" t="s">
        <v>120</v>
      </c>
      <c r="B24" s="14" t="s">
        <v>121</v>
      </c>
      <c r="C24" s="15">
        <f>C25</f>
        <v>716718220.87</v>
      </c>
    </row>
    <row r="25" spans="1:3" ht="26.4" x14ac:dyDescent="0.3">
      <c r="A25" s="14" t="s">
        <v>122</v>
      </c>
      <c r="B25" s="14" t="s">
        <v>123</v>
      </c>
      <c r="C25" s="15">
        <f>C26</f>
        <v>716718220.87</v>
      </c>
    </row>
    <row r="26" spans="1:3" ht="26.4" x14ac:dyDescent="0.3">
      <c r="A26" s="14" t="s">
        <v>124</v>
      </c>
      <c r="B26" s="14" t="s">
        <v>125</v>
      </c>
      <c r="C26" s="36">
        <v>716718220.87</v>
      </c>
    </row>
  </sheetData>
  <mergeCells count="2">
    <mergeCell ref="A10:C10"/>
    <mergeCell ref="A11:C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62"/>
  <sheetViews>
    <sheetView zoomScale="95" zoomScaleNormal="95" workbookViewId="0">
      <selection activeCell="K7" sqref="K7"/>
    </sheetView>
  </sheetViews>
  <sheetFormatPr defaultRowHeight="14.4" x14ac:dyDescent="0.3"/>
  <cols>
    <col min="1" max="1" width="50.6640625" customWidth="1"/>
    <col min="2" max="2" width="6.88671875" customWidth="1"/>
    <col min="3" max="3" width="8.88671875" customWidth="1"/>
    <col min="4" max="4" width="3.33203125" customWidth="1"/>
    <col min="5" max="6" width="9.109375" hidden="1" customWidth="1"/>
    <col min="7" max="7" width="7.33203125" customWidth="1"/>
    <col min="8" max="8" width="8.109375" customWidth="1"/>
    <col min="9" max="9" width="18.44140625" customWidth="1"/>
    <col min="18" max="18" width="11.5546875" bestFit="1" customWidth="1"/>
  </cols>
  <sheetData>
    <row r="1" spans="1:9" x14ac:dyDescent="0.3">
      <c r="A1" s="1"/>
      <c r="B1" s="1"/>
      <c r="C1" s="3"/>
    </row>
    <row r="2" spans="1:9" x14ac:dyDescent="0.3">
      <c r="A2" s="1"/>
      <c r="B2" s="146"/>
      <c r="C2" s="146"/>
      <c r="D2" s="146"/>
      <c r="G2" s="146" t="s">
        <v>97</v>
      </c>
      <c r="H2" s="146"/>
      <c r="I2" s="146"/>
    </row>
    <row r="3" spans="1:9" x14ac:dyDescent="0.3">
      <c r="A3" s="1"/>
      <c r="B3" s="147"/>
      <c r="C3" s="147"/>
      <c r="D3" s="147"/>
      <c r="G3" s="147" t="s">
        <v>94</v>
      </c>
      <c r="H3" s="147"/>
      <c r="I3" s="147"/>
    </row>
    <row r="4" spans="1:9" x14ac:dyDescent="0.3">
      <c r="A4" s="1"/>
      <c r="B4" s="147"/>
      <c r="C4" s="147"/>
      <c r="D4" s="147"/>
      <c r="G4" s="147" t="s">
        <v>95</v>
      </c>
      <c r="H4" s="147"/>
      <c r="I4" s="147"/>
    </row>
    <row r="5" spans="1:9" x14ac:dyDescent="0.3">
      <c r="A5" s="6"/>
      <c r="B5" s="148"/>
      <c r="C5" s="148"/>
      <c r="D5" s="148"/>
      <c r="G5" s="148" t="s">
        <v>959</v>
      </c>
      <c r="H5" s="148"/>
      <c r="I5" s="148"/>
    </row>
    <row r="6" spans="1:9" x14ac:dyDescent="0.3">
      <c r="B6" s="146"/>
      <c r="C6" s="146"/>
      <c r="D6" s="146"/>
      <c r="G6" s="146" t="s">
        <v>96</v>
      </c>
      <c r="H6" s="146"/>
      <c r="I6" s="146"/>
    </row>
    <row r="7" spans="1:9" x14ac:dyDescent="0.3">
      <c r="B7" s="146"/>
      <c r="C7" s="146"/>
      <c r="D7" s="146"/>
      <c r="G7" s="146" t="s">
        <v>833</v>
      </c>
      <c r="H7" s="146"/>
      <c r="I7" s="146"/>
    </row>
    <row r="8" spans="1:9" x14ac:dyDescent="0.3">
      <c r="B8" s="1"/>
      <c r="C8" s="2"/>
    </row>
    <row r="9" spans="1:9" x14ac:dyDescent="0.3">
      <c r="B9" s="1"/>
      <c r="C9" s="1"/>
    </row>
    <row r="10" spans="1:9" ht="15" customHeight="1" x14ac:dyDescent="0.3">
      <c r="A10" s="149" t="s">
        <v>834</v>
      </c>
      <c r="B10" s="149"/>
      <c r="C10" s="149"/>
      <c r="D10" s="149"/>
      <c r="E10" s="149"/>
      <c r="F10" s="149"/>
      <c r="G10" s="149"/>
      <c r="H10" s="149"/>
      <c r="I10" s="149"/>
    </row>
    <row r="11" spans="1:9" x14ac:dyDescent="0.3">
      <c r="A11" s="149"/>
      <c r="B11" s="149"/>
      <c r="C11" s="149"/>
      <c r="D11" s="149"/>
      <c r="E11" s="149"/>
      <c r="F11" s="149"/>
      <c r="G11" s="149"/>
      <c r="H11" s="149"/>
      <c r="I11" s="149"/>
    </row>
    <row r="12" spans="1:9" x14ac:dyDescent="0.3">
      <c r="A12" s="5"/>
      <c r="B12" s="5"/>
      <c r="C12" s="4"/>
    </row>
    <row r="13" spans="1:9" ht="45" customHeight="1" x14ac:dyDescent="0.3">
      <c r="A13" s="45" t="s">
        <v>406</v>
      </c>
      <c r="B13" s="150" t="s">
        <v>407</v>
      </c>
      <c r="C13" s="150"/>
      <c r="D13" s="150"/>
      <c r="E13" s="150"/>
      <c r="F13" s="150"/>
      <c r="G13" s="150"/>
      <c r="H13" s="150"/>
      <c r="I13" s="50" t="s">
        <v>73</v>
      </c>
    </row>
    <row r="14" spans="1:9" x14ac:dyDescent="0.3">
      <c r="A14" s="37" t="s">
        <v>134</v>
      </c>
      <c r="B14" s="151" t="s">
        <v>136</v>
      </c>
      <c r="C14" s="151"/>
      <c r="D14" s="151"/>
      <c r="E14" s="151"/>
      <c r="F14" s="151"/>
      <c r="G14" s="151"/>
      <c r="H14" s="151"/>
      <c r="I14" s="50" t="s">
        <v>405</v>
      </c>
    </row>
    <row r="15" spans="1:9" x14ac:dyDescent="0.3">
      <c r="A15" s="67" t="s">
        <v>408</v>
      </c>
      <c r="B15" s="152" t="s">
        <v>409</v>
      </c>
      <c r="C15" s="152"/>
      <c r="D15" s="152"/>
      <c r="E15" s="152"/>
      <c r="F15" s="152"/>
      <c r="G15" s="152"/>
      <c r="H15" s="152"/>
      <c r="I15" s="68">
        <f>I17+I115</f>
        <v>862963840.78999996</v>
      </c>
    </row>
    <row r="16" spans="1:9" x14ac:dyDescent="0.3">
      <c r="A16" s="38" t="s">
        <v>410</v>
      </c>
      <c r="B16" s="51" t="s">
        <v>411</v>
      </c>
      <c r="C16" s="153"/>
      <c r="D16" s="153"/>
      <c r="E16" s="153"/>
      <c r="F16" s="153"/>
      <c r="G16" s="51"/>
      <c r="H16" s="51"/>
      <c r="I16" s="52"/>
    </row>
    <row r="17" spans="1:9" x14ac:dyDescent="0.3">
      <c r="A17" s="64" t="s">
        <v>1</v>
      </c>
      <c r="B17" s="65" t="s">
        <v>412</v>
      </c>
      <c r="C17" s="154" t="s">
        <v>413</v>
      </c>
      <c r="D17" s="154"/>
      <c r="E17" s="154"/>
      <c r="F17" s="154"/>
      <c r="G17" s="65" t="s">
        <v>414</v>
      </c>
      <c r="H17" s="65" t="s">
        <v>412</v>
      </c>
      <c r="I17" s="66">
        <f>I18+I26+I36+I48+I51+I60+I65+I74+I83+I112</f>
        <v>411218639.68999994</v>
      </c>
    </row>
    <row r="18" spans="1:9" x14ac:dyDescent="0.3">
      <c r="A18" s="64" t="s">
        <v>2</v>
      </c>
      <c r="B18" s="65" t="s">
        <v>412</v>
      </c>
      <c r="C18" s="154" t="s">
        <v>415</v>
      </c>
      <c r="D18" s="154"/>
      <c r="E18" s="154"/>
      <c r="F18" s="154"/>
      <c r="G18" s="65" t="s">
        <v>414</v>
      </c>
      <c r="H18" s="65" t="s">
        <v>412</v>
      </c>
      <c r="I18" s="66">
        <f>I19</f>
        <v>347888642.13</v>
      </c>
    </row>
    <row r="19" spans="1:9" x14ac:dyDescent="0.3">
      <c r="A19" s="39" t="s">
        <v>3</v>
      </c>
      <c r="B19" s="46" t="s">
        <v>412</v>
      </c>
      <c r="C19" s="155" t="s">
        <v>416</v>
      </c>
      <c r="D19" s="155"/>
      <c r="E19" s="155"/>
      <c r="F19" s="155"/>
      <c r="G19" s="47" t="s">
        <v>414</v>
      </c>
      <c r="H19" s="48" t="s">
        <v>417</v>
      </c>
      <c r="I19" s="49">
        <f>SUM(I20:I25)</f>
        <v>347888642.13</v>
      </c>
    </row>
    <row r="20" spans="1:9" ht="92.4" x14ac:dyDescent="0.3">
      <c r="A20" s="39" t="s">
        <v>418</v>
      </c>
      <c r="B20" s="40" t="s">
        <v>412</v>
      </c>
      <c r="C20" s="145" t="s">
        <v>419</v>
      </c>
      <c r="D20" s="145"/>
      <c r="E20" s="145"/>
      <c r="F20" s="145"/>
      <c r="G20" s="41" t="s">
        <v>414</v>
      </c>
      <c r="H20" s="42" t="s">
        <v>417</v>
      </c>
      <c r="I20" s="43">
        <v>200675282.66999999</v>
      </c>
    </row>
    <row r="21" spans="1:9" ht="105.6" x14ac:dyDescent="0.3">
      <c r="A21" s="39" t="s">
        <v>59</v>
      </c>
      <c r="B21" s="40" t="s">
        <v>412</v>
      </c>
      <c r="C21" s="145" t="s">
        <v>420</v>
      </c>
      <c r="D21" s="145"/>
      <c r="E21" s="145"/>
      <c r="F21" s="145"/>
      <c r="G21" s="41" t="s">
        <v>414</v>
      </c>
      <c r="H21" s="42" t="s">
        <v>417</v>
      </c>
      <c r="I21" s="43">
        <v>1598271.41</v>
      </c>
    </row>
    <row r="22" spans="1:9" ht="39.6" x14ac:dyDescent="0.3">
      <c r="A22" s="39" t="s">
        <v>421</v>
      </c>
      <c r="B22" s="40" t="s">
        <v>412</v>
      </c>
      <c r="C22" s="145" t="s">
        <v>422</v>
      </c>
      <c r="D22" s="145"/>
      <c r="E22" s="145"/>
      <c r="F22" s="145"/>
      <c r="G22" s="41" t="s">
        <v>414</v>
      </c>
      <c r="H22" s="42" t="s">
        <v>417</v>
      </c>
      <c r="I22" s="43">
        <v>1983088.76</v>
      </c>
    </row>
    <row r="23" spans="1:9" ht="118.8" x14ac:dyDescent="0.3">
      <c r="A23" s="39" t="s">
        <v>423</v>
      </c>
      <c r="B23" s="40" t="s">
        <v>412</v>
      </c>
      <c r="C23" s="145" t="s">
        <v>424</v>
      </c>
      <c r="D23" s="145"/>
      <c r="E23" s="145"/>
      <c r="F23" s="145"/>
      <c r="G23" s="41" t="s">
        <v>414</v>
      </c>
      <c r="H23" s="42" t="s">
        <v>417</v>
      </c>
      <c r="I23" s="43">
        <v>1342357.62</v>
      </c>
    </row>
    <row r="24" spans="1:9" ht="52.8" x14ac:dyDescent="0.3">
      <c r="A24" s="39" t="s">
        <v>425</v>
      </c>
      <c r="B24" s="40" t="s">
        <v>412</v>
      </c>
      <c r="C24" s="145" t="s">
        <v>426</v>
      </c>
      <c r="D24" s="145"/>
      <c r="E24" s="145"/>
      <c r="F24" s="145"/>
      <c r="G24" s="41" t="s">
        <v>414</v>
      </c>
      <c r="H24" s="42" t="s">
        <v>417</v>
      </c>
      <c r="I24" s="43">
        <v>2984740.13</v>
      </c>
    </row>
    <row r="25" spans="1:9" ht="52.8" x14ac:dyDescent="0.3">
      <c r="A25" s="39" t="s">
        <v>427</v>
      </c>
      <c r="B25" s="40" t="s">
        <v>412</v>
      </c>
      <c r="C25" s="145" t="s">
        <v>428</v>
      </c>
      <c r="D25" s="145"/>
      <c r="E25" s="145"/>
      <c r="F25" s="145"/>
      <c r="G25" s="41" t="s">
        <v>414</v>
      </c>
      <c r="H25" s="42" t="s">
        <v>417</v>
      </c>
      <c r="I25" s="43">
        <v>139304901.53999999</v>
      </c>
    </row>
    <row r="26" spans="1:9" ht="39.6" x14ac:dyDescent="0.3">
      <c r="A26" s="59" t="s">
        <v>4</v>
      </c>
      <c r="B26" s="60" t="s">
        <v>412</v>
      </c>
      <c r="C26" s="156" t="s">
        <v>429</v>
      </c>
      <c r="D26" s="156"/>
      <c r="E26" s="156"/>
      <c r="F26" s="156"/>
      <c r="G26" s="61" t="s">
        <v>414</v>
      </c>
      <c r="H26" s="62" t="s">
        <v>412</v>
      </c>
      <c r="I26" s="63">
        <f>I27</f>
        <v>10190836.199999999</v>
      </c>
    </row>
    <row r="27" spans="1:9" ht="26.4" x14ac:dyDescent="0.3">
      <c r="A27" s="39" t="s">
        <v>5</v>
      </c>
      <c r="B27" s="40" t="s">
        <v>412</v>
      </c>
      <c r="C27" s="145" t="s">
        <v>430</v>
      </c>
      <c r="D27" s="145"/>
      <c r="E27" s="145"/>
      <c r="F27" s="145"/>
      <c r="G27" s="41" t="s">
        <v>414</v>
      </c>
      <c r="H27" s="42" t="s">
        <v>417</v>
      </c>
      <c r="I27" s="43">
        <f>I28+I30+I32+I34</f>
        <v>10190836.199999999</v>
      </c>
    </row>
    <row r="28" spans="1:9" ht="79.2" x14ac:dyDescent="0.3">
      <c r="A28" s="39" t="s">
        <v>6</v>
      </c>
      <c r="B28" s="40" t="s">
        <v>412</v>
      </c>
      <c r="C28" s="145" t="s">
        <v>431</v>
      </c>
      <c r="D28" s="145"/>
      <c r="E28" s="145"/>
      <c r="F28" s="145"/>
      <c r="G28" s="41" t="s">
        <v>414</v>
      </c>
      <c r="H28" s="42" t="s">
        <v>417</v>
      </c>
      <c r="I28" s="43">
        <f>I29</f>
        <v>5264950.13</v>
      </c>
    </row>
    <row r="29" spans="1:9" ht="105.6" x14ac:dyDescent="0.3">
      <c r="A29" s="39" t="s">
        <v>74</v>
      </c>
      <c r="B29" s="40" t="s">
        <v>412</v>
      </c>
      <c r="C29" s="145" t="s">
        <v>432</v>
      </c>
      <c r="D29" s="145"/>
      <c r="E29" s="145"/>
      <c r="F29" s="145"/>
      <c r="G29" s="41" t="s">
        <v>414</v>
      </c>
      <c r="H29" s="42" t="s">
        <v>417</v>
      </c>
      <c r="I29" s="43">
        <v>5264950.13</v>
      </c>
    </row>
    <row r="30" spans="1:9" ht="92.4" x14ac:dyDescent="0.3">
      <c r="A30" s="39" t="s">
        <v>7</v>
      </c>
      <c r="B30" s="40" t="s">
        <v>412</v>
      </c>
      <c r="C30" s="145" t="s">
        <v>433</v>
      </c>
      <c r="D30" s="145"/>
      <c r="E30" s="145"/>
      <c r="F30" s="145"/>
      <c r="G30" s="41" t="s">
        <v>414</v>
      </c>
      <c r="H30" s="42" t="s">
        <v>417</v>
      </c>
      <c r="I30" s="43">
        <f>I31</f>
        <v>30420.19</v>
      </c>
    </row>
    <row r="31" spans="1:9" ht="118.8" x14ac:dyDescent="0.3">
      <c r="A31" s="39" t="s">
        <v>75</v>
      </c>
      <c r="B31" s="40" t="s">
        <v>412</v>
      </c>
      <c r="C31" s="145" t="s">
        <v>434</v>
      </c>
      <c r="D31" s="145"/>
      <c r="E31" s="145"/>
      <c r="F31" s="145"/>
      <c r="G31" s="41" t="s">
        <v>414</v>
      </c>
      <c r="H31" s="42" t="s">
        <v>417</v>
      </c>
      <c r="I31" s="43">
        <v>30420.19</v>
      </c>
    </row>
    <row r="32" spans="1:9" ht="79.2" x14ac:dyDescent="0.3">
      <c r="A32" s="39" t="s">
        <v>8</v>
      </c>
      <c r="B32" s="40" t="s">
        <v>412</v>
      </c>
      <c r="C32" s="145" t="s">
        <v>435</v>
      </c>
      <c r="D32" s="145"/>
      <c r="E32" s="145"/>
      <c r="F32" s="145"/>
      <c r="G32" s="41" t="s">
        <v>414</v>
      </c>
      <c r="H32" s="42" t="s">
        <v>417</v>
      </c>
      <c r="I32" s="43">
        <f>I33</f>
        <v>5468548.8600000003</v>
      </c>
    </row>
    <row r="33" spans="1:9" ht="105.6" x14ac:dyDescent="0.3">
      <c r="A33" s="39" t="s">
        <v>76</v>
      </c>
      <c r="B33" s="40" t="s">
        <v>412</v>
      </c>
      <c r="C33" s="145" t="s">
        <v>436</v>
      </c>
      <c r="D33" s="145"/>
      <c r="E33" s="145"/>
      <c r="F33" s="145"/>
      <c r="G33" s="41" t="s">
        <v>414</v>
      </c>
      <c r="H33" s="42" t="s">
        <v>417</v>
      </c>
      <c r="I33" s="43">
        <v>5468548.8600000003</v>
      </c>
    </row>
    <row r="34" spans="1:9" ht="79.2" x14ac:dyDescent="0.3">
      <c r="A34" s="39" t="s">
        <v>9</v>
      </c>
      <c r="B34" s="40" t="s">
        <v>412</v>
      </c>
      <c r="C34" s="145" t="s">
        <v>437</v>
      </c>
      <c r="D34" s="145"/>
      <c r="E34" s="145"/>
      <c r="F34" s="145"/>
      <c r="G34" s="41" t="s">
        <v>414</v>
      </c>
      <c r="H34" s="42" t="s">
        <v>417</v>
      </c>
      <c r="I34" s="43">
        <f>I35</f>
        <v>-573082.98</v>
      </c>
    </row>
    <row r="35" spans="1:9" ht="105.6" x14ac:dyDescent="0.3">
      <c r="A35" s="39" t="s">
        <v>77</v>
      </c>
      <c r="B35" s="40" t="s">
        <v>412</v>
      </c>
      <c r="C35" s="145" t="s">
        <v>438</v>
      </c>
      <c r="D35" s="145"/>
      <c r="E35" s="145"/>
      <c r="F35" s="145"/>
      <c r="G35" s="41" t="s">
        <v>414</v>
      </c>
      <c r="H35" s="42" t="s">
        <v>417</v>
      </c>
      <c r="I35" s="43">
        <v>-573082.98</v>
      </c>
    </row>
    <row r="36" spans="1:9" x14ac:dyDescent="0.3">
      <c r="A36" s="59" t="s">
        <v>10</v>
      </c>
      <c r="B36" s="60" t="s">
        <v>412</v>
      </c>
      <c r="C36" s="156" t="s">
        <v>439</v>
      </c>
      <c r="D36" s="156"/>
      <c r="E36" s="156"/>
      <c r="F36" s="156"/>
      <c r="G36" s="61" t="s">
        <v>414</v>
      </c>
      <c r="H36" s="62" t="s">
        <v>412</v>
      </c>
      <c r="I36" s="63">
        <f>I37+I42+I44+I46</f>
        <v>24579188.060000002</v>
      </c>
    </row>
    <row r="37" spans="1:9" ht="26.4" x14ac:dyDescent="0.3">
      <c r="A37" s="39" t="s">
        <v>30</v>
      </c>
      <c r="B37" s="40" t="s">
        <v>412</v>
      </c>
      <c r="C37" s="145" t="s">
        <v>440</v>
      </c>
      <c r="D37" s="145"/>
      <c r="E37" s="145"/>
      <c r="F37" s="145"/>
      <c r="G37" s="41" t="s">
        <v>414</v>
      </c>
      <c r="H37" s="42" t="s">
        <v>417</v>
      </c>
      <c r="I37" s="43">
        <f>I38+I40</f>
        <v>2246865.36</v>
      </c>
    </row>
    <row r="38" spans="1:9" ht="26.4" x14ac:dyDescent="0.3">
      <c r="A38" s="39" t="s">
        <v>441</v>
      </c>
      <c r="B38" s="40" t="s">
        <v>412</v>
      </c>
      <c r="C38" s="145" t="s">
        <v>442</v>
      </c>
      <c r="D38" s="145"/>
      <c r="E38" s="145"/>
      <c r="F38" s="145"/>
      <c r="G38" s="41" t="s">
        <v>414</v>
      </c>
      <c r="H38" s="42" t="s">
        <v>417</v>
      </c>
      <c r="I38" s="43">
        <f>I39</f>
        <v>1672186.44</v>
      </c>
    </row>
    <row r="39" spans="1:9" ht="26.4" x14ac:dyDescent="0.3">
      <c r="A39" s="39" t="s">
        <v>441</v>
      </c>
      <c r="B39" s="40" t="s">
        <v>412</v>
      </c>
      <c r="C39" s="145" t="s">
        <v>443</v>
      </c>
      <c r="D39" s="145"/>
      <c r="E39" s="145"/>
      <c r="F39" s="145"/>
      <c r="G39" s="41" t="s">
        <v>414</v>
      </c>
      <c r="H39" s="42" t="s">
        <v>417</v>
      </c>
      <c r="I39" s="43">
        <v>1672186.44</v>
      </c>
    </row>
    <row r="40" spans="1:9" ht="39.6" x14ac:dyDescent="0.3">
      <c r="A40" s="39" t="s">
        <v>31</v>
      </c>
      <c r="B40" s="40" t="s">
        <v>412</v>
      </c>
      <c r="C40" s="145" t="s">
        <v>444</v>
      </c>
      <c r="D40" s="145"/>
      <c r="E40" s="145"/>
      <c r="F40" s="145"/>
      <c r="G40" s="41" t="s">
        <v>414</v>
      </c>
      <c r="H40" s="42" t="s">
        <v>417</v>
      </c>
      <c r="I40" s="43">
        <f>I41</f>
        <v>574678.92000000004</v>
      </c>
    </row>
    <row r="41" spans="1:9" ht="66" x14ac:dyDescent="0.3">
      <c r="A41" s="39" t="s">
        <v>60</v>
      </c>
      <c r="B41" s="40" t="s">
        <v>412</v>
      </c>
      <c r="C41" s="145" t="s">
        <v>445</v>
      </c>
      <c r="D41" s="145"/>
      <c r="E41" s="145"/>
      <c r="F41" s="145"/>
      <c r="G41" s="41" t="s">
        <v>414</v>
      </c>
      <c r="H41" s="42" t="s">
        <v>417</v>
      </c>
      <c r="I41" s="43">
        <v>574678.92000000004</v>
      </c>
    </row>
    <row r="42" spans="1:9" ht="26.4" x14ac:dyDescent="0.3">
      <c r="A42" s="39" t="s">
        <v>11</v>
      </c>
      <c r="B42" s="40" t="s">
        <v>412</v>
      </c>
      <c r="C42" s="145" t="s">
        <v>446</v>
      </c>
      <c r="D42" s="145"/>
      <c r="E42" s="145"/>
      <c r="F42" s="145"/>
      <c r="G42" s="41" t="s">
        <v>414</v>
      </c>
      <c r="H42" s="42" t="s">
        <v>417</v>
      </c>
      <c r="I42" s="43">
        <f>I43</f>
        <v>7279</v>
      </c>
    </row>
    <row r="43" spans="1:9" ht="26.4" x14ac:dyDescent="0.3">
      <c r="A43" s="39" t="s">
        <v>11</v>
      </c>
      <c r="B43" s="40" t="s">
        <v>412</v>
      </c>
      <c r="C43" s="145" t="s">
        <v>447</v>
      </c>
      <c r="D43" s="145"/>
      <c r="E43" s="145"/>
      <c r="F43" s="145"/>
      <c r="G43" s="41" t="s">
        <v>414</v>
      </c>
      <c r="H43" s="42" t="s">
        <v>417</v>
      </c>
      <c r="I43" s="43">
        <v>7279</v>
      </c>
    </row>
    <row r="44" spans="1:9" x14ac:dyDescent="0.3">
      <c r="A44" s="39" t="s">
        <v>12</v>
      </c>
      <c r="B44" s="40" t="s">
        <v>412</v>
      </c>
      <c r="C44" s="145" t="s">
        <v>448</v>
      </c>
      <c r="D44" s="145"/>
      <c r="E44" s="145"/>
      <c r="F44" s="145"/>
      <c r="G44" s="41" t="s">
        <v>414</v>
      </c>
      <c r="H44" s="42" t="s">
        <v>417</v>
      </c>
      <c r="I44" s="43">
        <f>I45</f>
        <v>19485127.600000001</v>
      </c>
    </row>
    <row r="45" spans="1:9" x14ac:dyDescent="0.3">
      <c r="A45" s="39" t="s">
        <v>12</v>
      </c>
      <c r="B45" s="40" t="s">
        <v>412</v>
      </c>
      <c r="C45" s="145" t="s">
        <v>449</v>
      </c>
      <c r="D45" s="145"/>
      <c r="E45" s="145"/>
      <c r="F45" s="145"/>
      <c r="G45" s="41" t="s">
        <v>414</v>
      </c>
      <c r="H45" s="42" t="s">
        <v>417</v>
      </c>
      <c r="I45" s="43">
        <v>19485127.600000001</v>
      </c>
    </row>
    <row r="46" spans="1:9" ht="26.4" x14ac:dyDescent="0.3">
      <c r="A46" s="39" t="s">
        <v>38</v>
      </c>
      <c r="B46" s="40" t="s">
        <v>412</v>
      </c>
      <c r="C46" s="145" t="s">
        <v>450</v>
      </c>
      <c r="D46" s="145"/>
      <c r="E46" s="145"/>
      <c r="F46" s="145"/>
      <c r="G46" s="41" t="s">
        <v>414</v>
      </c>
      <c r="H46" s="42" t="s">
        <v>417</v>
      </c>
      <c r="I46" s="43">
        <f>I47</f>
        <v>2839916.1</v>
      </c>
    </row>
    <row r="47" spans="1:9" ht="39.6" x14ac:dyDescent="0.3">
      <c r="A47" s="39" t="s">
        <v>451</v>
      </c>
      <c r="B47" s="40" t="s">
        <v>412</v>
      </c>
      <c r="C47" s="145" t="s">
        <v>452</v>
      </c>
      <c r="D47" s="145"/>
      <c r="E47" s="145"/>
      <c r="F47" s="145"/>
      <c r="G47" s="41" t="s">
        <v>414</v>
      </c>
      <c r="H47" s="42" t="s">
        <v>417</v>
      </c>
      <c r="I47" s="43">
        <v>2839916.1</v>
      </c>
    </row>
    <row r="48" spans="1:9" x14ac:dyDescent="0.3">
      <c r="A48" s="59" t="s">
        <v>13</v>
      </c>
      <c r="B48" s="60" t="s">
        <v>412</v>
      </c>
      <c r="C48" s="156" t="s">
        <v>453</v>
      </c>
      <c r="D48" s="156"/>
      <c r="E48" s="156"/>
      <c r="F48" s="156"/>
      <c r="G48" s="61" t="s">
        <v>414</v>
      </c>
      <c r="H48" s="62" t="s">
        <v>412</v>
      </c>
      <c r="I48" s="63">
        <f>I49</f>
        <v>1856606.17</v>
      </c>
    </row>
    <row r="49" spans="1:9" ht="26.4" x14ac:dyDescent="0.3">
      <c r="A49" s="39" t="s">
        <v>14</v>
      </c>
      <c r="B49" s="40" t="s">
        <v>412</v>
      </c>
      <c r="C49" s="145" t="s">
        <v>454</v>
      </c>
      <c r="D49" s="145"/>
      <c r="E49" s="145"/>
      <c r="F49" s="145"/>
      <c r="G49" s="41" t="s">
        <v>414</v>
      </c>
      <c r="H49" s="42" t="s">
        <v>417</v>
      </c>
      <c r="I49" s="43">
        <f>I50</f>
        <v>1856606.17</v>
      </c>
    </row>
    <row r="50" spans="1:9" ht="39.6" x14ac:dyDescent="0.3">
      <c r="A50" s="39" t="s">
        <v>455</v>
      </c>
      <c r="B50" s="40" t="s">
        <v>412</v>
      </c>
      <c r="C50" s="145" t="s">
        <v>456</v>
      </c>
      <c r="D50" s="145"/>
      <c r="E50" s="145"/>
      <c r="F50" s="145"/>
      <c r="G50" s="41" t="s">
        <v>414</v>
      </c>
      <c r="H50" s="42" t="s">
        <v>417</v>
      </c>
      <c r="I50" s="43">
        <v>1856606.17</v>
      </c>
    </row>
    <row r="51" spans="1:9" ht="39.6" x14ac:dyDescent="0.3">
      <c r="A51" s="59" t="s">
        <v>15</v>
      </c>
      <c r="B51" s="60" t="s">
        <v>412</v>
      </c>
      <c r="C51" s="156" t="s">
        <v>457</v>
      </c>
      <c r="D51" s="156"/>
      <c r="E51" s="156"/>
      <c r="F51" s="156"/>
      <c r="G51" s="61" t="s">
        <v>414</v>
      </c>
      <c r="H51" s="62" t="s">
        <v>412</v>
      </c>
      <c r="I51" s="63">
        <f>I52+I57</f>
        <v>19488064.629999999</v>
      </c>
    </row>
    <row r="52" spans="1:9" ht="79.2" x14ac:dyDescent="0.3">
      <c r="A52" s="39" t="s">
        <v>16</v>
      </c>
      <c r="B52" s="40" t="s">
        <v>412</v>
      </c>
      <c r="C52" s="145" t="s">
        <v>458</v>
      </c>
      <c r="D52" s="145"/>
      <c r="E52" s="145"/>
      <c r="F52" s="145"/>
      <c r="G52" s="41" t="s">
        <v>414</v>
      </c>
      <c r="H52" s="42" t="s">
        <v>459</v>
      </c>
      <c r="I52" s="43">
        <f>I53+I55</f>
        <v>19488064.629999999</v>
      </c>
    </row>
    <row r="53" spans="1:9" ht="66" x14ac:dyDescent="0.3">
      <c r="A53" s="39" t="s">
        <v>17</v>
      </c>
      <c r="B53" s="40" t="s">
        <v>412</v>
      </c>
      <c r="C53" s="145" t="s">
        <v>460</v>
      </c>
      <c r="D53" s="145"/>
      <c r="E53" s="145"/>
      <c r="F53" s="145"/>
      <c r="G53" s="41" t="s">
        <v>414</v>
      </c>
      <c r="H53" s="42" t="s">
        <v>459</v>
      </c>
      <c r="I53" s="43">
        <f>I54</f>
        <v>19396551.829999998</v>
      </c>
    </row>
    <row r="54" spans="1:9" ht="92.4" x14ac:dyDescent="0.3">
      <c r="A54" s="39" t="s">
        <v>37</v>
      </c>
      <c r="B54" s="40" t="s">
        <v>412</v>
      </c>
      <c r="C54" s="145" t="s">
        <v>461</v>
      </c>
      <c r="D54" s="145"/>
      <c r="E54" s="145"/>
      <c r="F54" s="145"/>
      <c r="G54" s="41" t="s">
        <v>414</v>
      </c>
      <c r="H54" s="42" t="s">
        <v>459</v>
      </c>
      <c r="I54" s="43">
        <v>19396551.829999998</v>
      </c>
    </row>
    <row r="55" spans="1:9" ht="79.2" x14ac:dyDescent="0.3">
      <c r="A55" s="39" t="s">
        <v>837</v>
      </c>
      <c r="B55" s="40" t="s">
        <v>412</v>
      </c>
      <c r="C55" s="157">
        <v>1110503000</v>
      </c>
      <c r="D55" s="158"/>
      <c r="E55" s="41"/>
      <c r="F55" s="41"/>
      <c r="G55" s="41" t="s">
        <v>414</v>
      </c>
      <c r="H55" s="42">
        <v>120</v>
      </c>
      <c r="I55" s="43">
        <f>I56</f>
        <v>91512.8</v>
      </c>
    </row>
    <row r="56" spans="1:9" ht="66" x14ac:dyDescent="0.3">
      <c r="A56" s="39" t="s">
        <v>838</v>
      </c>
      <c r="B56" s="40" t="s">
        <v>412</v>
      </c>
      <c r="C56" s="157">
        <v>1110503505</v>
      </c>
      <c r="D56" s="158"/>
      <c r="E56" s="41"/>
      <c r="F56" s="41"/>
      <c r="G56" s="41" t="s">
        <v>414</v>
      </c>
      <c r="H56" s="42">
        <v>120</v>
      </c>
      <c r="I56" s="43">
        <v>91512.8</v>
      </c>
    </row>
    <row r="57" spans="1:9" ht="26.4" x14ac:dyDescent="0.3">
      <c r="A57" s="39" t="s">
        <v>54</v>
      </c>
      <c r="B57" s="40" t="s">
        <v>412</v>
      </c>
      <c r="C57" s="145" t="s">
        <v>462</v>
      </c>
      <c r="D57" s="145"/>
      <c r="E57" s="145"/>
      <c r="F57" s="145"/>
      <c r="G57" s="41" t="s">
        <v>414</v>
      </c>
      <c r="H57" s="42" t="s">
        <v>459</v>
      </c>
      <c r="I57" s="43">
        <f>I58</f>
        <v>0</v>
      </c>
    </row>
    <row r="58" spans="1:9" ht="39.6" x14ac:dyDescent="0.3">
      <c r="A58" s="39" t="s">
        <v>55</v>
      </c>
      <c r="B58" s="40" t="s">
        <v>412</v>
      </c>
      <c r="C58" s="145" t="s">
        <v>463</v>
      </c>
      <c r="D58" s="145"/>
      <c r="E58" s="145"/>
      <c r="F58" s="145"/>
      <c r="G58" s="41" t="s">
        <v>414</v>
      </c>
      <c r="H58" s="42" t="s">
        <v>459</v>
      </c>
      <c r="I58" s="43">
        <f>I59</f>
        <v>0</v>
      </c>
    </row>
    <row r="59" spans="1:9" ht="52.8" x14ac:dyDescent="0.3">
      <c r="A59" s="39" t="s">
        <v>56</v>
      </c>
      <c r="B59" s="40" t="s">
        <v>412</v>
      </c>
      <c r="C59" s="145" t="s">
        <v>464</v>
      </c>
      <c r="D59" s="145"/>
      <c r="E59" s="145"/>
      <c r="F59" s="145"/>
      <c r="G59" s="41" t="s">
        <v>414</v>
      </c>
      <c r="H59" s="42" t="s">
        <v>459</v>
      </c>
      <c r="I59" s="43">
        <v>0</v>
      </c>
    </row>
    <row r="60" spans="1:9" ht="26.4" x14ac:dyDescent="0.3">
      <c r="A60" s="59" t="s">
        <v>18</v>
      </c>
      <c r="B60" s="60" t="s">
        <v>412</v>
      </c>
      <c r="C60" s="156" t="s">
        <v>465</v>
      </c>
      <c r="D60" s="156"/>
      <c r="E60" s="156"/>
      <c r="F60" s="156"/>
      <c r="G60" s="61" t="s">
        <v>414</v>
      </c>
      <c r="H60" s="62" t="s">
        <v>412</v>
      </c>
      <c r="I60" s="63">
        <f>I61+I63</f>
        <v>732895.58</v>
      </c>
    </row>
    <row r="61" spans="1:9" x14ac:dyDescent="0.3">
      <c r="A61" s="39" t="s">
        <v>19</v>
      </c>
      <c r="B61" s="40" t="s">
        <v>412</v>
      </c>
      <c r="C61" s="145" t="s">
        <v>466</v>
      </c>
      <c r="D61" s="145"/>
      <c r="E61" s="145"/>
      <c r="F61" s="145"/>
      <c r="G61" s="41" t="s">
        <v>414</v>
      </c>
      <c r="H61" s="42" t="s">
        <v>459</v>
      </c>
      <c r="I61" s="43">
        <f>I62</f>
        <v>732480.09</v>
      </c>
    </row>
    <row r="62" spans="1:9" ht="26.4" x14ac:dyDescent="0.3">
      <c r="A62" s="39" t="s">
        <v>467</v>
      </c>
      <c r="B62" s="40" t="s">
        <v>412</v>
      </c>
      <c r="C62" s="145" t="s">
        <v>468</v>
      </c>
      <c r="D62" s="145"/>
      <c r="E62" s="145"/>
      <c r="F62" s="145"/>
      <c r="G62" s="41" t="s">
        <v>414</v>
      </c>
      <c r="H62" s="42" t="s">
        <v>459</v>
      </c>
      <c r="I62" s="43">
        <v>732480.09</v>
      </c>
    </row>
    <row r="63" spans="1:9" ht="26.4" x14ac:dyDescent="0.3">
      <c r="A63" s="39" t="s">
        <v>61</v>
      </c>
      <c r="B63" s="40" t="s">
        <v>412</v>
      </c>
      <c r="C63" s="145" t="s">
        <v>469</v>
      </c>
      <c r="D63" s="145"/>
      <c r="E63" s="145"/>
      <c r="F63" s="145"/>
      <c r="G63" s="41" t="s">
        <v>414</v>
      </c>
      <c r="H63" s="42" t="s">
        <v>459</v>
      </c>
      <c r="I63" s="44">
        <f>I64</f>
        <v>415.49</v>
      </c>
    </row>
    <row r="64" spans="1:9" x14ac:dyDescent="0.3">
      <c r="A64" s="39" t="s">
        <v>62</v>
      </c>
      <c r="B64" s="40" t="s">
        <v>412</v>
      </c>
      <c r="C64" s="145" t="s">
        <v>470</v>
      </c>
      <c r="D64" s="145"/>
      <c r="E64" s="145"/>
      <c r="F64" s="145"/>
      <c r="G64" s="41" t="s">
        <v>414</v>
      </c>
      <c r="H64" s="42" t="s">
        <v>459</v>
      </c>
      <c r="I64" s="44">
        <v>415.49</v>
      </c>
    </row>
    <row r="65" spans="1:9" ht="26.4" x14ac:dyDescent="0.3">
      <c r="A65" s="59" t="s">
        <v>63</v>
      </c>
      <c r="B65" s="60" t="s">
        <v>412</v>
      </c>
      <c r="C65" s="156" t="s">
        <v>471</v>
      </c>
      <c r="D65" s="156"/>
      <c r="E65" s="156"/>
      <c r="F65" s="156"/>
      <c r="G65" s="61" t="s">
        <v>414</v>
      </c>
      <c r="H65" s="62" t="s">
        <v>412</v>
      </c>
      <c r="I65" s="63">
        <f>I66+I71</f>
        <v>2620564.3899999997</v>
      </c>
    </row>
    <row r="66" spans="1:9" x14ac:dyDescent="0.3">
      <c r="A66" s="39" t="s">
        <v>472</v>
      </c>
      <c r="B66" s="40" t="s">
        <v>412</v>
      </c>
      <c r="C66" s="145" t="s">
        <v>473</v>
      </c>
      <c r="D66" s="145"/>
      <c r="E66" s="145"/>
      <c r="F66" s="145"/>
      <c r="G66" s="41" t="s">
        <v>414</v>
      </c>
      <c r="H66" s="42" t="s">
        <v>474</v>
      </c>
      <c r="I66" s="43">
        <f>I69+I67</f>
        <v>2619921.5499999998</v>
      </c>
    </row>
    <row r="67" spans="1:9" x14ac:dyDescent="0.3">
      <c r="A67" s="39" t="s">
        <v>839</v>
      </c>
      <c r="B67" s="40" t="s">
        <v>412</v>
      </c>
      <c r="C67" s="157">
        <v>1130107000</v>
      </c>
      <c r="D67" s="158"/>
      <c r="E67" s="41"/>
      <c r="F67" s="41"/>
      <c r="G67" s="41" t="s">
        <v>414</v>
      </c>
      <c r="H67" s="42" t="s">
        <v>474</v>
      </c>
      <c r="I67" s="43">
        <f>I68</f>
        <v>2800</v>
      </c>
    </row>
    <row r="68" spans="1:9" ht="39.6" x14ac:dyDescent="0.3">
      <c r="A68" s="39" t="s">
        <v>840</v>
      </c>
      <c r="B68" s="40" t="s">
        <v>412</v>
      </c>
      <c r="C68" s="157">
        <v>1130107505</v>
      </c>
      <c r="D68" s="158"/>
      <c r="E68" s="41"/>
      <c r="F68" s="41"/>
      <c r="G68" s="41" t="s">
        <v>414</v>
      </c>
      <c r="H68" s="42" t="s">
        <v>474</v>
      </c>
      <c r="I68" s="43">
        <v>2800</v>
      </c>
    </row>
    <row r="69" spans="1:9" x14ac:dyDescent="0.3">
      <c r="A69" s="39" t="s">
        <v>20</v>
      </c>
      <c r="B69" s="40" t="s">
        <v>412</v>
      </c>
      <c r="C69" s="145" t="s">
        <v>475</v>
      </c>
      <c r="D69" s="145"/>
      <c r="E69" s="145"/>
      <c r="F69" s="145"/>
      <c r="G69" s="41" t="s">
        <v>414</v>
      </c>
      <c r="H69" s="42" t="s">
        <v>474</v>
      </c>
      <c r="I69" s="43">
        <f>I70</f>
        <v>2617121.5499999998</v>
      </c>
    </row>
    <row r="70" spans="1:9" ht="26.4" x14ac:dyDescent="0.3">
      <c r="A70" s="39" t="s">
        <v>21</v>
      </c>
      <c r="B70" s="40" t="s">
        <v>412</v>
      </c>
      <c r="C70" s="145" t="s">
        <v>476</v>
      </c>
      <c r="D70" s="145"/>
      <c r="E70" s="145"/>
      <c r="F70" s="145"/>
      <c r="G70" s="41" t="s">
        <v>414</v>
      </c>
      <c r="H70" s="42" t="s">
        <v>474</v>
      </c>
      <c r="I70" s="43">
        <v>2617121.5499999998</v>
      </c>
    </row>
    <row r="71" spans="1:9" x14ac:dyDescent="0.3">
      <c r="A71" s="39" t="s">
        <v>53</v>
      </c>
      <c r="B71" s="40" t="s">
        <v>412</v>
      </c>
      <c r="C71" s="145" t="s">
        <v>477</v>
      </c>
      <c r="D71" s="145"/>
      <c r="E71" s="145"/>
      <c r="F71" s="145"/>
      <c r="G71" s="41" t="s">
        <v>414</v>
      </c>
      <c r="H71" s="42" t="s">
        <v>474</v>
      </c>
      <c r="I71" s="43">
        <f>I72</f>
        <v>642.84</v>
      </c>
    </row>
    <row r="72" spans="1:9" x14ac:dyDescent="0.3">
      <c r="A72" s="39" t="s">
        <v>478</v>
      </c>
      <c r="B72" s="40" t="s">
        <v>412</v>
      </c>
      <c r="C72" s="145" t="s">
        <v>479</v>
      </c>
      <c r="D72" s="145"/>
      <c r="E72" s="145"/>
      <c r="F72" s="145"/>
      <c r="G72" s="41" t="s">
        <v>414</v>
      </c>
      <c r="H72" s="42" t="s">
        <v>474</v>
      </c>
      <c r="I72" s="43">
        <f>I73</f>
        <v>642.84</v>
      </c>
    </row>
    <row r="73" spans="1:9" ht="26.4" x14ac:dyDescent="0.3">
      <c r="A73" s="39" t="s">
        <v>480</v>
      </c>
      <c r="B73" s="40" t="s">
        <v>412</v>
      </c>
      <c r="C73" s="145" t="s">
        <v>481</v>
      </c>
      <c r="D73" s="145"/>
      <c r="E73" s="145"/>
      <c r="F73" s="145"/>
      <c r="G73" s="41" t="s">
        <v>414</v>
      </c>
      <c r="H73" s="42" t="s">
        <v>474</v>
      </c>
      <c r="I73" s="43">
        <v>642.84</v>
      </c>
    </row>
    <row r="74" spans="1:9" ht="26.4" x14ac:dyDescent="0.3">
      <c r="A74" s="59" t="s">
        <v>42</v>
      </c>
      <c r="B74" s="60" t="s">
        <v>412</v>
      </c>
      <c r="C74" s="156" t="s">
        <v>482</v>
      </c>
      <c r="D74" s="156"/>
      <c r="E74" s="156"/>
      <c r="F74" s="156"/>
      <c r="G74" s="61" t="s">
        <v>414</v>
      </c>
      <c r="H74" s="62" t="s">
        <v>412</v>
      </c>
      <c r="I74" s="63">
        <f>I75+I80</f>
        <v>2376172.2000000002</v>
      </c>
    </row>
    <row r="75" spans="1:9" ht="79.2" x14ac:dyDescent="0.3">
      <c r="A75" s="39" t="s">
        <v>46</v>
      </c>
      <c r="B75" s="40" t="s">
        <v>412</v>
      </c>
      <c r="C75" s="145" t="s">
        <v>483</v>
      </c>
      <c r="D75" s="145"/>
      <c r="E75" s="145"/>
      <c r="F75" s="145"/>
      <c r="G75" s="41" t="s">
        <v>414</v>
      </c>
      <c r="H75" s="42" t="s">
        <v>412</v>
      </c>
      <c r="I75" s="43">
        <f>I76+I78</f>
        <v>310798</v>
      </c>
    </row>
    <row r="76" spans="1:9" ht="92.4" x14ac:dyDescent="0.3">
      <c r="A76" s="39" t="s">
        <v>484</v>
      </c>
      <c r="B76" s="40" t="s">
        <v>412</v>
      </c>
      <c r="C76" s="145" t="s">
        <v>485</v>
      </c>
      <c r="D76" s="145"/>
      <c r="E76" s="145"/>
      <c r="F76" s="145"/>
      <c r="G76" s="41" t="s">
        <v>414</v>
      </c>
      <c r="H76" s="42" t="s">
        <v>486</v>
      </c>
      <c r="I76" s="43">
        <f>I77</f>
        <v>287500</v>
      </c>
    </row>
    <row r="77" spans="1:9" ht="79.2" x14ac:dyDescent="0.3">
      <c r="A77" s="39" t="s">
        <v>47</v>
      </c>
      <c r="B77" s="40" t="s">
        <v>412</v>
      </c>
      <c r="C77" s="145" t="s">
        <v>487</v>
      </c>
      <c r="D77" s="145"/>
      <c r="E77" s="145"/>
      <c r="F77" s="145"/>
      <c r="G77" s="41" t="s">
        <v>414</v>
      </c>
      <c r="H77" s="42" t="s">
        <v>486</v>
      </c>
      <c r="I77" s="43">
        <v>287500</v>
      </c>
    </row>
    <row r="78" spans="1:9" ht="92.4" x14ac:dyDescent="0.3">
      <c r="A78" s="39" t="s">
        <v>64</v>
      </c>
      <c r="B78" s="40" t="s">
        <v>412</v>
      </c>
      <c r="C78" s="145" t="s">
        <v>485</v>
      </c>
      <c r="D78" s="145"/>
      <c r="E78" s="145"/>
      <c r="F78" s="145"/>
      <c r="G78" s="41" t="s">
        <v>414</v>
      </c>
      <c r="H78" s="42" t="s">
        <v>488</v>
      </c>
      <c r="I78" s="43">
        <f>I79</f>
        <v>23298</v>
      </c>
    </row>
    <row r="79" spans="1:9" ht="92.4" x14ac:dyDescent="0.3">
      <c r="A79" s="39" t="s">
        <v>65</v>
      </c>
      <c r="B79" s="40" t="s">
        <v>412</v>
      </c>
      <c r="C79" s="145" t="s">
        <v>487</v>
      </c>
      <c r="D79" s="145"/>
      <c r="E79" s="145"/>
      <c r="F79" s="145"/>
      <c r="G79" s="41" t="s">
        <v>414</v>
      </c>
      <c r="H79" s="42" t="s">
        <v>488</v>
      </c>
      <c r="I79" s="43">
        <v>23298</v>
      </c>
    </row>
    <row r="80" spans="1:9" ht="26.4" x14ac:dyDescent="0.3">
      <c r="A80" s="39" t="s">
        <v>43</v>
      </c>
      <c r="B80" s="40" t="s">
        <v>412</v>
      </c>
      <c r="C80" s="145" t="s">
        <v>489</v>
      </c>
      <c r="D80" s="145"/>
      <c r="E80" s="145"/>
      <c r="F80" s="145"/>
      <c r="G80" s="41" t="s">
        <v>414</v>
      </c>
      <c r="H80" s="42" t="s">
        <v>490</v>
      </c>
      <c r="I80" s="43">
        <f>I81</f>
        <v>2065374.2</v>
      </c>
    </row>
    <row r="81" spans="1:9" ht="39.6" x14ac:dyDescent="0.3">
      <c r="A81" s="39" t="s">
        <v>491</v>
      </c>
      <c r="B81" s="40" t="s">
        <v>412</v>
      </c>
      <c r="C81" s="145" t="s">
        <v>492</v>
      </c>
      <c r="D81" s="145"/>
      <c r="E81" s="145"/>
      <c r="F81" s="145"/>
      <c r="G81" s="41" t="s">
        <v>414</v>
      </c>
      <c r="H81" s="42" t="s">
        <v>490</v>
      </c>
      <c r="I81" s="43">
        <f>I82</f>
        <v>2065374.2</v>
      </c>
    </row>
    <row r="82" spans="1:9" ht="66" x14ac:dyDescent="0.3">
      <c r="A82" s="39" t="s">
        <v>44</v>
      </c>
      <c r="B82" s="40" t="s">
        <v>412</v>
      </c>
      <c r="C82" s="145" t="s">
        <v>493</v>
      </c>
      <c r="D82" s="145"/>
      <c r="E82" s="145"/>
      <c r="F82" s="145"/>
      <c r="G82" s="41" t="s">
        <v>414</v>
      </c>
      <c r="H82" s="42" t="s">
        <v>490</v>
      </c>
      <c r="I82" s="43">
        <v>2065374.2</v>
      </c>
    </row>
    <row r="83" spans="1:9" x14ac:dyDescent="0.3">
      <c r="A83" s="59" t="s">
        <v>22</v>
      </c>
      <c r="B83" s="60" t="s">
        <v>412</v>
      </c>
      <c r="C83" s="156" t="s">
        <v>494</v>
      </c>
      <c r="D83" s="156"/>
      <c r="E83" s="156"/>
      <c r="F83" s="156"/>
      <c r="G83" s="61" t="s">
        <v>414</v>
      </c>
      <c r="H83" s="62" t="s">
        <v>412</v>
      </c>
      <c r="I83" s="63">
        <f>I84+I103+I106</f>
        <v>889043.45</v>
      </c>
    </row>
    <row r="84" spans="1:9" ht="39.6" x14ac:dyDescent="0.3">
      <c r="A84" s="39" t="s">
        <v>45</v>
      </c>
      <c r="B84" s="40" t="s">
        <v>412</v>
      </c>
      <c r="C84" s="145" t="s">
        <v>495</v>
      </c>
      <c r="D84" s="145"/>
      <c r="E84" s="145"/>
      <c r="F84" s="145"/>
      <c r="G84" s="41" t="s">
        <v>414</v>
      </c>
      <c r="H84" s="42" t="s">
        <v>496</v>
      </c>
      <c r="I84" s="43">
        <f>I85+I87+I89+I91+I93+I95+I97+I99+I101</f>
        <v>316189.89</v>
      </c>
    </row>
    <row r="85" spans="1:9" ht="52.8" x14ac:dyDescent="0.3">
      <c r="A85" s="39" t="s">
        <v>78</v>
      </c>
      <c r="B85" s="40" t="s">
        <v>412</v>
      </c>
      <c r="C85" s="145" t="s">
        <v>497</v>
      </c>
      <c r="D85" s="145"/>
      <c r="E85" s="145"/>
      <c r="F85" s="145"/>
      <c r="G85" s="41" t="s">
        <v>414</v>
      </c>
      <c r="H85" s="42" t="s">
        <v>496</v>
      </c>
      <c r="I85" s="43">
        <f>I86</f>
        <v>3698.79</v>
      </c>
    </row>
    <row r="86" spans="1:9" ht="79.2" x14ac:dyDescent="0.3">
      <c r="A86" s="39" t="s">
        <v>79</v>
      </c>
      <c r="B86" s="40" t="s">
        <v>412</v>
      </c>
      <c r="C86" s="145" t="s">
        <v>498</v>
      </c>
      <c r="D86" s="145"/>
      <c r="E86" s="145"/>
      <c r="F86" s="145"/>
      <c r="G86" s="41" t="s">
        <v>414</v>
      </c>
      <c r="H86" s="42" t="s">
        <v>496</v>
      </c>
      <c r="I86" s="43">
        <v>3698.79</v>
      </c>
    </row>
    <row r="87" spans="1:9" ht="66" x14ac:dyDescent="0.3">
      <c r="A87" s="39" t="s">
        <v>80</v>
      </c>
      <c r="B87" s="40" t="s">
        <v>412</v>
      </c>
      <c r="C87" s="145" t="s">
        <v>499</v>
      </c>
      <c r="D87" s="145"/>
      <c r="E87" s="145"/>
      <c r="F87" s="145"/>
      <c r="G87" s="41" t="s">
        <v>414</v>
      </c>
      <c r="H87" s="42" t="s">
        <v>496</v>
      </c>
      <c r="I87" s="43">
        <f>I88</f>
        <v>57020</v>
      </c>
    </row>
    <row r="88" spans="1:9" ht="92.4" x14ac:dyDescent="0.3">
      <c r="A88" s="39" t="s">
        <v>81</v>
      </c>
      <c r="B88" s="40" t="s">
        <v>412</v>
      </c>
      <c r="C88" s="145" t="s">
        <v>500</v>
      </c>
      <c r="D88" s="145"/>
      <c r="E88" s="145"/>
      <c r="F88" s="145"/>
      <c r="G88" s="41" t="s">
        <v>414</v>
      </c>
      <c r="H88" s="42" t="s">
        <v>496</v>
      </c>
      <c r="I88" s="43">
        <v>57020</v>
      </c>
    </row>
    <row r="89" spans="1:9" ht="52.8" x14ac:dyDescent="0.3">
      <c r="A89" s="39" t="s">
        <v>82</v>
      </c>
      <c r="B89" s="40" t="s">
        <v>412</v>
      </c>
      <c r="C89" s="145" t="s">
        <v>501</v>
      </c>
      <c r="D89" s="145"/>
      <c r="E89" s="145"/>
      <c r="F89" s="145"/>
      <c r="G89" s="41" t="s">
        <v>414</v>
      </c>
      <c r="H89" s="42" t="s">
        <v>496</v>
      </c>
      <c r="I89" s="43">
        <f>I90</f>
        <v>2486.0500000000002</v>
      </c>
    </row>
    <row r="90" spans="1:9" ht="79.2" x14ac:dyDescent="0.3">
      <c r="A90" s="39" t="s">
        <v>83</v>
      </c>
      <c r="B90" s="40" t="s">
        <v>412</v>
      </c>
      <c r="C90" s="145" t="s">
        <v>502</v>
      </c>
      <c r="D90" s="145"/>
      <c r="E90" s="145"/>
      <c r="F90" s="145"/>
      <c r="G90" s="41" t="s">
        <v>414</v>
      </c>
      <c r="H90" s="42" t="s">
        <v>496</v>
      </c>
      <c r="I90" s="43">
        <v>2486.0500000000002</v>
      </c>
    </row>
    <row r="91" spans="1:9" ht="52.8" x14ac:dyDescent="0.3">
      <c r="A91" s="39" t="s">
        <v>503</v>
      </c>
      <c r="B91" s="40" t="s">
        <v>412</v>
      </c>
      <c r="C91" s="145" t="s">
        <v>504</v>
      </c>
      <c r="D91" s="145"/>
      <c r="E91" s="145"/>
      <c r="F91" s="145"/>
      <c r="G91" s="41" t="s">
        <v>414</v>
      </c>
      <c r="H91" s="42" t="s">
        <v>496</v>
      </c>
      <c r="I91" s="43">
        <f>I92</f>
        <v>15000</v>
      </c>
    </row>
    <row r="92" spans="1:9" ht="79.2" x14ac:dyDescent="0.3">
      <c r="A92" s="39" t="s">
        <v>505</v>
      </c>
      <c r="B92" s="40" t="s">
        <v>412</v>
      </c>
      <c r="C92" s="145" t="s">
        <v>506</v>
      </c>
      <c r="D92" s="145"/>
      <c r="E92" s="145"/>
      <c r="F92" s="145"/>
      <c r="G92" s="41" t="s">
        <v>414</v>
      </c>
      <c r="H92" s="42" t="s">
        <v>496</v>
      </c>
      <c r="I92" s="43">
        <v>15000</v>
      </c>
    </row>
    <row r="93" spans="1:9" ht="66" x14ac:dyDescent="0.3">
      <c r="A93" s="39" t="s">
        <v>841</v>
      </c>
      <c r="B93" s="40" t="s">
        <v>412</v>
      </c>
      <c r="C93" s="157">
        <v>1160114001</v>
      </c>
      <c r="D93" s="158"/>
      <c r="E93" s="41"/>
      <c r="F93" s="41"/>
      <c r="G93" s="41" t="s">
        <v>414</v>
      </c>
      <c r="H93" s="42" t="s">
        <v>496</v>
      </c>
      <c r="I93" s="43">
        <f>I94</f>
        <v>750</v>
      </c>
    </row>
    <row r="94" spans="1:9" ht="92.4" x14ac:dyDescent="0.3">
      <c r="A94" s="39" t="s">
        <v>842</v>
      </c>
      <c r="B94" s="40" t="s">
        <v>412</v>
      </c>
      <c r="C94" s="157">
        <v>1160114301</v>
      </c>
      <c r="D94" s="158"/>
      <c r="E94" s="41"/>
      <c r="F94" s="41"/>
      <c r="G94" s="41" t="s">
        <v>414</v>
      </c>
      <c r="H94" s="42" t="s">
        <v>496</v>
      </c>
      <c r="I94" s="43">
        <v>750</v>
      </c>
    </row>
    <row r="95" spans="1:9" ht="79.2" x14ac:dyDescent="0.3">
      <c r="A95" s="39" t="s">
        <v>843</v>
      </c>
      <c r="B95" s="40" t="s">
        <v>412</v>
      </c>
      <c r="C95" s="157">
        <v>1160115001</v>
      </c>
      <c r="D95" s="158"/>
      <c r="E95" s="41"/>
      <c r="F95" s="41"/>
      <c r="G95" s="41" t="s">
        <v>414</v>
      </c>
      <c r="H95" s="42" t="s">
        <v>496</v>
      </c>
      <c r="I95" s="43">
        <f>I96</f>
        <v>1200</v>
      </c>
    </row>
    <row r="96" spans="1:9" ht="132" x14ac:dyDescent="0.3">
      <c r="A96" s="39" t="s">
        <v>844</v>
      </c>
      <c r="B96" s="40" t="s">
        <v>412</v>
      </c>
      <c r="C96" s="157">
        <v>1160115301</v>
      </c>
      <c r="D96" s="158"/>
      <c r="E96" s="41"/>
      <c r="F96" s="41"/>
      <c r="G96" s="41" t="s">
        <v>414</v>
      </c>
      <c r="H96" s="42" t="s">
        <v>496</v>
      </c>
      <c r="I96" s="43">
        <v>1200</v>
      </c>
    </row>
    <row r="97" spans="1:9" ht="52.8" x14ac:dyDescent="0.3">
      <c r="A97" s="39" t="s">
        <v>84</v>
      </c>
      <c r="B97" s="40" t="s">
        <v>412</v>
      </c>
      <c r="C97" s="145" t="s">
        <v>507</v>
      </c>
      <c r="D97" s="145"/>
      <c r="E97" s="145"/>
      <c r="F97" s="145"/>
      <c r="G97" s="41" t="s">
        <v>414</v>
      </c>
      <c r="H97" s="42" t="s">
        <v>496</v>
      </c>
      <c r="I97" s="43">
        <f>I98</f>
        <v>10591.9</v>
      </c>
    </row>
    <row r="98" spans="1:9" ht="79.2" x14ac:dyDescent="0.3">
      <c r="A98" s="39" t="s">
        <v>85</v>
      </c>
      <c r="B98" s="40" t="s">
        <v>412</v>
      </c>
      <c r="C98" s="145" t="s">
        <v>508</v>
      </c>
      <c r="D98" s="145"/>
      <c r="E98" s="145"/>
      <c r="F98" s="145"/>
      <c r="G98" s="41" t="s">
        <v>414</v>
      </c>
      <c r="H98" s="42" t="s">
        <v>496</v>
      </c>
      <c r="I98" s="43">
        <v>10591.9</v>
      </c>
    </row>
    <row r="99" spans="1:9" ht="52.8" x14ac:dyDescent="0.3">
      <c r="A99" s="39" t="s">
        <v>86</v>
      </c>
      <c r="B99" s="40" t="s">
        <v>412</v>
      </c>
      <c r="C99" s="145" t="s">
        <v>509</v>
      </c>
      <c r="D99" s="145"/>
      <c r="E99" s="145"/>
      <c r="F99" s="145"/>
      <c r="G99" s="41" t="s">
        <v>414</v>
      </c>
      <c r="H99" s="42" t="s">
        <v>496</v>
      </c>
      <c r="I99" s="43">
        <f>I100</f>
        <v>9000</v>
      </c>
    </row>
    <row r="100" spans="1:9" ht="79.2" x14ac:dyDescent="0.3">
      <c r="A100" s="39" t="s">
        <v>87</v>
      </c>
      <c r="B100" s="40" t="s">
        <v>412</v>
      </c>
      <c r="C100" s="145" t="s">
        <v>510</v>
      </c>
      <c r="D100" s="145"/>
      <c r="E100" s="145"/>
      <c r="F100" s="145"/>
      <c r="G100" s="41" t="s">
        <v>414</v>
      </c>
      <c r="H100" s="42" t="s">
        <v>496</v>
      </c>
      <c r="I100" s="43">
        <v>9000</v>
      </c>
    </row>
    <row r="101" spans="1:9" ht="66" x14ac:dyDescent="0.3">
      <c r="A101" s="39" t="s">
        <v>88</v>
      </c>
      <c r="B101" s="40" t="s">
        <v>412</v>
      </c>
      <c r="C101" s="145" t="s">
        <v>511</v>
      </c>
      <c r="D101" s="145"/>
      <c r="E101" s="145"/>
      <c r="F101" s="145"/>
      <c r="G101" s="41" t="s">
        <v>414</v>
      </c>
      <c r="H101" s="42" t="s">
        <v>496</v>
      </c>
      <c r="I101" s="43">
        <f>I102</f>
        <v>216443.15</v>
      </c>
    </row>
    <row r="102" spans="1:9" ht="92.4" x14ac:dyDescent="0.3">
      <c r="A102" s="39" t="s">
        <v>89</v>
      </c>
      <c r="B102" s="40" t="s">
        <v>412</v>
      </c>
      <c r="C102" s="145" t="s">
        <v>512</v>
      </c>
      <c r="D102" s="145"/>
      <c r="E102" s="145"/>
      <c r="F102" s="145"/>
      <c r="G102" s="41" t="s">
        <v>414</v>
      </c>
      <c r="H102" s="42" t="s">
        <v>496</v>
      </c>
      <c r="I102" s="43">
        <v>216443.15</v>
      </c>
    </row>
    <row r="103" spans="1:9" ht="105.6" x14ac:dyDescent="0.3">
      <c r="A103" s="39" t="s">
        <v>66</v>
      </c>
      <c r="B103" s="40" t="s">
        <v>412</v>
      </c>
      <c r="C103" s="145" t="s">
        <v>513</v>
      </c>
      <c r="D103" s="145"/>
      <c r="E103" s="145"/>
      <c r="F103" s="145"/>
      <c r="G103" s="41" t="s">
        <v>414</v>
      </c>
      <c r="H103" s="42" t="s">
        <v>496</v>
      </c>
      <c r="I103" s="43">
        <f>I104</f>
        <v>1292.56</v>
      </c>
    </row>
    <row r="104" spans="1:9" ht="79.2" x14ac:dyDescent="0.3">
      <c r="A104" s="39" t="s">
        <v>67</v>
      </c>
      <c r="B104" s="40" t="s">
        <v>412</v>
      </c>
      <c r="C104" s="145" t="s">
        <v>514</v>
      </c>
      <c r="D104" s="145"/>
      <c r="E104" s="145"/>
      <c r="F104" s="145"/>
      <c r="G104" s="41" t="s">
        <v>414</v>
      </c>
      <c r="H104" s="42" t="s">
        <v>496</v>
      </c>
      <c r="I104" s="43">
        <f>I105</f>
        <v>1292.56</v>
      </c>
    </row>
    <row r="105" spans="1:9" ht="79.2" x14ac:dyDescent="0.3">
      <c r="A105" s="39" t="s">
        <v>68</v>
      </c>
      <c r="B105" s="40" t="s">
        <v>412</v>
      </c>
      <c r="C105" s="145" t="s">
        <v>515</v>
      </c>
      <c r="D105" s="145"/>
      <c r="E105" s="145"/>
      <c r="F105" s="145"/>
      <c r="G105" s="41" t="s">
        <v>414</v>
      </c>
      <c r="H105" s="42" t="s">
        <v>496</v>
      </c>
      <c r="I105" s="43">
        <v>1292.56</v>
      </c>
    </row>
    <row r="106" spans="1:9" ht="26.4" x14ac:dyDescent="0.3">
      <c r="A106" s="39" t="s">
        <v>845</v>
      </c>
      <c r="B106" s="40" t="s">
        <v>412</v>
      </c>
      <c r="C106" s="157">
        <v>1161000000</v>
      </c>
      <c r="D106" s="158"/>
      <c r="E106" s="41"/>
      <c r="F106" s="41"/>
      <c r="G106" s="41" t="s">
        <v>414</v>
      </c>
      <c r="H106" s="42" t="s">
        <v>496</v>
      </c>
      <c r="I106" s="43">
        <f>I107+I110</f>
        <v>571561</v>
      </c>
    </row>
    <row r="107" spans="1:9" ht="92.4" x14ac:dyDescent="0.3">
      <c r="A107" s="39" t="s">
        <v>846</v>
      </c>
      <c r="B107" s="40" t="s">
        <v>412</v>
      </c>
      <c r="C107" s="157">
        <v>1161003005</v>
      </c>
      <c r="D107" s="158"/>
      <c r="E107" s="41"/>
      <c r="F107" s="41"/>
      <c r="G107" s="41" t="s">
        <v>414</v>
      </c>
      <c r="H107" s="42" t="s">
        <v>496</v>
      </c>
      <c r="I107" s="43">
        <f>I108+I109</f>
        <v>573061</v>
      </c>
    </row>
    <row r="108" spans="1:9" ht="39.6" x14ac:dyDescent="0.3">
      <c r="A108" s="39" t="s">
        <v>847</v>
      </c>
      <c r="B108" s="40" t="s">
        <v>412</v>
      </c>
      <c r="C108" s="157">
        <v>1161003105</v>
      </c>
      <c r="D108" s="158"/>
      <c r="E108" s="41"/>
      <c r="F108" s="41"/>
      <c r="G108" s="41" t="s">
        <v>414</v>
      </c>
      <c r="H108" s="42" t="s">
        <v>496</v>
      </c>
      <c r="I108" s="43">
        <v>13580</v>
      </c>
    </row>
    <row r="109" spans="1:9" ht="66" x14ac:dyDescent="0.3">
      <c r="A109" s="39" t="s">
        <v>848</v>
      </c>
      <c r="B109" s="40" t="s">
        <v>412</v>
      </c>
      <c r="C109" s="157">
        <v>1161003205</v>
      </c>
      <c r="D109" s="158"/>
      <c r="E109" s="41"/>
      <c r="F109" s="41"/>
      <c r="G109" s="41" t="s">
        <v>414</v>
      </c>
      <c r="H109" s="42" t="s">
        <v>496</v>
      </c>
      <c r="I109" s="43">
        <v>559481</v>
      </c>
    </row>
    <row r="110" spans="1:9" ht="66" x14ac:dyDescent="0.3">
      <c r="A110" s="39" t="s">
        <v>849</v>
      </c>
      <c r="B110" s="40" t="s">
        <v>412</v>
      </c>
      <c r="C110" s="157">
        <v>1161012000</v>
      </c>
      <c r="D110" s="158"/>
      <c r="E110" s="41"/>
      <c r="F110" s="41"/>
      <c r="G110" s="41" t="s">
        <v>414</v>
      </c>
      <c r="H110" s="42" t="s">
        <v>496</v>
      </c>
      <c r="I110" s="43">
        <f>I111</f>
        <v>-1500</v>
      </c>
    </row>
    <row r="111" spans="1:9" ht="66" x14ac:dyDescent="0.3">
      <c r="A111" s="39" t="s">
        <v>850</v>
      </c>
      <c r="B111" s="40" t="s">
        <v>412</v>
      </c>
      <c r="C111" s="157">
        <v>1161012301</v>
      </c>
      <c r="D111" s="158"/>
      <c r="E111" s="41"/>
      <c r="F111" s="41"/>
      <c r="G111" s="41" t="s">
        <v>414</v>
      </c>
      <c r="H111" s="42" t="s">
        <v>496</v>
      </c>
      <c r="I111" s="43">
        <v>-1500</v>
      </c>
    </row>
    <row r="112" spans="1:9" x14ac:dyDescent="0.3">
      <c r="A112" s="59" t="s">
        <v>69</v>
      </c>
      <c r="B112" s="60" t="s">
        <v>412</v>
      </c>
      <c r="C112" s="156" t="s">
        <v>516</v>
      </c>
      <c r="D112" s="156"/>
      <c r="E112" s="156"/>
      <c r="F112" s="156"/>
      <c r="G112" s="61" t="s">
        <v>414</v>
      </c>
      <c r="H112" s="62" t="s">
        <v>412</v>
      </c>
      <c r="I112" s="63">
        <f>I113</f>
        <v>596626.88</v>
      </c>
    </row>
    <row r="113" spans="1:9" x14ac:dyDescent="0.3">
      <c r="A113" s="39" t="s">
        <v>70</v>
      </c>
      <c r="B113" s="40" t="s">
        <v>412</v>
      </c>
      <c r="C113" s="145" t="s">
        <v>517</v>
      </c>
      <c r="D113" s="145"/>
      <c r="E113" s="145"/>
      <c r="F113" s="145"/>
      <c r="G113" s="41" t="s">
        <v>414</v>
      </c>
      <c r="H113" s="42" t="s">
        <v>518</v>
      </c>
      <c r="I113" s="43">
        <f>I114</f>
        <v>596626.88</v>
      </c>
    </row>
    <row r="114" spans="1:9" ht="26.4" x14ac:dyDescent="0.3">
      <c r="A114" s="39" t="s">
        <v>71</v>
      </c>
      <c r="B114" s="40" t="s">
        <v>412</v>
      </c>
      <c r="C114" s="145" t="s">
        <v>519</v>
      </c>
      <c r="D114" s="145"/>
      <c r="E114" s="145"/>
      <c r="F114" s="145"/>
      <c r="G114" s="41" t="s">
        <v>414</v>
      </c>
      <c r="H114" s="42" t="s">
        <v>518</v>
      </c>
      <c r="I114" s="43">
        <v>596626.88</v>
      </c>
    </row>
    <row r="115" spans="1:9" x14ac:dyDescent="0.3">
      <c r="A115" s="59" t="s">
        <v>23</v>
      </c>
      <c r="B115" s="60" t="s">
        <v>412</v>
      </c>
      <c r="C115" s="156" t="s">
        <v>520</v>
      </c>
      <c r="D115" s="156"/>
      <c r="E115" s="156"/>
      <c r="F115" s="156"/>
      <c r="G115" s="61" t="s">
        <v>414</v>
      </c>
      <c r="H115" s="62" t="s">
        <v>412</v>
      </c>
      <c r="I115" s="63">
        <f>I116+I157+I160</f>
        <v>451745201.10000002</v>
      </c>
    </row>
    <row r="116" spans="1:9" ht="39.6" x14ac:dyDescent="0.3">
      <c r="A116" s="59" t="s">
        <v>24</v>
      </c>
      <c r="B116" s="60" t="s">
        <v>412</v>
      </c>
      <c r="C116" s="156" t="s">
        <v>521</v>
      </c>
      <c r="D116" s="156"/>
      <c r="E116" s="156"/>
      <c r="F116" s="156"/>
      <c r="G116" s="61" t="s">
        <v>414</v>
      </c>
      <c r="H116" s="62" t="s">
        <v>412</v>
      </c>
      <c r="I116" s="63">
        <f>I117+I120+I137+I150</f>
        <v>452952296.75</v>
      </c>
    </row>
    <row r="117" spans="1:9" ht="26.4" x14ac:dyDescent="0.3">
      <c r="A117" s="59" t="s">
        <v>35</v>
      </c>
      <c r="B117" s="60" t="s">
        <v>412</v>
      </c>
      <c r="C117" s="156" t="s">
        <v>522</v>
      </c>
      <c r="D117" s="156"/>
      <c r="E117" s="156"/>
      <c r="F117" s="156"/>
      <c r="G117" s="61" t="s">
        <v>414</v>
      </c>
      <c r="H117" s="62" t="s">
        <v>518</v>
      </c>
      <c r="I117" s="63">
        <f>I118</f>
        <v>1892250</v>
      </c>
    </row>
    <row r="118" spans="1:9" x14ac:dyDescent="0.3">
      <c r="A118" s="39" t="s">
        <v>25</v>
      </c>
      <c r="B118" s="40" t="s">
        <v>412</v>
      </c>
      <c r="C118" s="145" t="s">
        <v>523</v>
      </c>
      <c r="D118" s="145"/>
      <c r="E118" s="145"/>
      <c r="F118" s="145"/>
      <c r="G118" s="41" t="s">
        <v>414</v>
      </c>
      <c r="H118" s="42" t="s">
        <v>518</v>
      </c>
      <c r="I118" s="43">
        <f>I119</f>
        <v>1892250</v>
      </c>
    </row>
    <row r="119" spans="1:9" ht="39.6" x14ac:dyDescent="0.3">
      <c r="A119" s="39" t="s">
        <v>72</v>
      </c>
      <c r="B119" s="40" t="s">
        <v>412</v>
      </c>
      <c r="C119" s="145" t="s">
        <v>524</v>
      </c>
      <c r="D119" s="145"/>
      <c r="E119" s="145"/>
      <c r="F119" s="145"/>
      <c r="G119" s="41" t="s">
        <v>414</v>
      </c>
      <c r="H119" s="42" t="s">
        <v>518</v>
      </c>
      <c r="I119" s="43">
        <v>1892250</v>
      </c>
    </row>
    <row r="120" spans="1:9" ht="26.4" x14ac:dyDescent="0.3">
      <c r="A120" s="59" t="s">
        <v>39</v>
      </c>
      <c r="B120" s="60" t="s">
        <v>412</v>
      </c>
      <c r="C120" s="156" t="s">
        <v>525</v>
      </c>
      <c r="D120" s="156"/>
      <c r="E120" s="156"/>
      <c r="F120" s="156"/>
      <c r="G120" s="61" t="s">
        <v>414</v>
      </c>
      <c r="H120" s="62" t="s">
        <v>518</v>
      </c>
      <c r="I120" s="63">
        <f>I121+I123+I125+I127+I129+I131+I133+I135</f>
        <v>74468287.159999996</v>
      </c>
    </row>
    <row r="121" spans="1:9" ht="66" x14ac:dyDescent="0.3">
      <c r="A121" s="39" t="s">
        <v>851</v>
      </c>
      <c r="B121" s="40" t="s">
        <v>412</v>
      </c>
      <c r="C121" s="145" t="s">
        <v>859</v>
      </c>
      <c r="D121" s="145"/>
      <c r="E121" s="145"/>
      <c r="F121" s="145"/>
      <c r="G121" s="41" t="s">
        <v>414</v>
      </c>
      <c r="H121" s="42" t="s">
        <v>518</v>
      </c>
      <c r="I121" s="43">
        <f>I122</f>
        <v>790118</v>
      </c>
    </row>
    <row r="122" spans="1:9" ht="79.2" x14ac:dyDescent="0.3">
      <c r="A122" s="39" t="s">
        <v>852</v>
      </c>
      <c r="B122" s="40" t="s">
        <v>412</v>
      </c>
      <c r="C122" s="145" t="s">
        <v>860</v>
      </c>
      <c r="D122" s="145"/>
      <c r="E122" s="145"/>
      <c r="F122" s="145"/>
      <c r="G122" s="41" t="s">
        <v>414</v>
      </c>
      <c r="H122" s="42" t="s">
        <v>518</v>
      </c>
      <c r="I122" s="43">
        <v>790118</v>
      </c>
    </row>
    <row r="123" spans="1:9" ht="92.4" x14ac:dyDescent="0.3">
      <c r="A123" s="39" t="s">
        <v>853</v>
      </c>
      <c r="B123" s="40" t="s">
        <v>412</v>
      </c>
      <c r="C123" s="145" t="s">
        <v>861</v>
      </c>
      <c r="D123" s="145"/>
      <c r="E123" s="145"/>
      <c r="F123" s="145"/>
      <c r="G123" s="41" t="s">
        <v>414</v>
      </c>
      <c r="H123" s="42" t="s">
        <v>518</v>
      </c>
      <c r="I123" s="43">
        <f>I124</f>
        <v>354722</v>
      </c>
    </row>
    <row r="124" spans="1:9" ht="92.4" x14ac:dyDescent="0.3">
      <c r="A124" s="39" t="s">
        <v>854</v>
      </c>
      <c r="B124" s="40" t="s">
        <v>412</v>
      </c>
      <c r="C124" s="145" t="s">
        <v>862</v>
      </c>
      <c r="D124" s="145"/>
      <c r="E124" s="145"/>
      <c r="F124" s="145"/>
      <c r="G124" s="41" t="s">
        <v>414</v>
      </c>
      <c r="H124" s="42" t="s">
        <v>518</v>
      </c>
      <c r="I124" s="43">
        <v>354722</v>
      </c>
    </row>
    <row r="125" spans="1:9" ht="79.2" x14ac:dyDescent="0.3">
      <c r="A125" s="39" t="s">
        <v>526</v>
      </c>
      <c r="B125" s="40" t="s">
        <v>412</v>
      </c>
      <c r="C125" s="145" t="s">
        <v>527</v>
      </c>
      <c r="D125" s="145"/>
      <c r="E125" s="145"/>
      <c r="F125" s="145"/>
      <c r="G125" s="41" t="s">
        <v>414</v>
      </c>
      <c r="H125" s="42" t="s">
        <v>518</v>
      </c>
      <c r="I125" s="43">
        <f>I126</f>
        <v>17089269.800000001</v>
      </c>
    </row>
    <row r="126" spans="1:9" ht="92.4" x14ac:dyDescent="0.3">
      <c r="A126" s="39" t="s">
        <v>528</v>
      </c>
      <c r="B126" s="40" t="s">
        <v>412</v>
      </c>
      <c r="C126" s="145" t="s">
        <v>529</v>
      </c>
      <c r="D126" s="145"/>
      <c r="E126" s="145"/>
      <c r="F126" s="145"/>
      <c r="G126" s="41" t="s">
        <v>414</v>
      </c>
      <c r="H126" s="42" t="s">
        <v>518</v>
      </c>
      <c r="I126" s="43">
        <v>17089269.800000001</v>
      </c>
    </row>
    <row r="127" spans="1:9" ht="66" x14ac:dyDescent="0.3">
      <c r="A127" s="39" t="s">
        <v>90</v>
      </c>
      <c r="B127" s="40" t="s">
        <v>412</v>
      </c>
      <c r="C127" s="157" t="s">
        <v>530</v>
      </c>
      <c r="D127" s="158"/>
      <c r="E127" s="41"/>
      <c r="F127" s="41"/>
      <c r="G127" s="41" t="s">
        <v>414</v>
      </c>
      <c r="H127" s="42" t="s">
        <v>518</v>
      </c>
      <c r="I127" s="43">
        <f>I128</f>
        <v>2316967</v>
      </c>
    </row>
    <row r="128" spans="1:9" ht="66" x14ac:dyDescent="0.3">
      <c r="A128" s="39" t="s">
        <v>91</v>
      </c>
      <c r="B128" s="40" t="s">
        <v>412</v>
      </c>
      <c r="C128" s="157" t="s">
        <v>531</v>
      </c>
      <c r="D128" s="158"/>
      <c r="E128" s="41"/>
      <c r="F128" s="41"/>
      <c r="G128" s="41" t="s">
        <v>414</v>
      </c>
      <c r="H128" s="42" t="s">
        <v>518</v>
      </c>
      <c r="I128" s="43">
        <v>2316967</v>
      </c>
    </row>
    <row r="129" spans="1:9" ht="52.8" x14ac:dyDescent="0.3">
      <c r="A129" s="39" t="s">
        <v>855</v>
      </c>
      <c r="B129" s="40" t="s">
        <v>412</v>
      </c>
      <c r="C129" s="157" t="s">
        <v>863</v>
      </c>
      <c r="D129" s="158"/>
      <c r="E129" s="41"/>
      <c r="F129" s="41"/>
      <c r="G129" s="41" t="s">
        <v>414</v>
      </c>
      <c r="H129" s="42" t="s">
        <v>518</v>
      </c>
      <c r="I129" s="43">
        <f>I130</f>
        <v>4181852.08</v>
      </c>
    </row>
    <row r="130" spans="1:9" ht="66" x14ac:dyDescent="0.3">
      <c r="A130" s="39" t="s">
        <v>856</v>
      </c>
      <c r="B130" s="40" t="s">
        <v>412</v>
      </c>
      <c r="C130" s="157" t="s">
        <v>864</v>
      </c>
      <c r="D130" s="158"/>
      <c r="E130" s="41"/>
      <c r="F130" s="41"/>
      <c r="G130" s="41" t="s">
        <v>414</v>
      </c>
      <c r="H130" s="42" t="s">
        <v>518</v>
      </c>
      <c r="I130" s="43">
        <v>4181852.08</v>
      </c>
    </row>
    <row r="131" spans="1:9" ht="26.4" x14ac:dyDescent="0.3">
      <c r="A131" s="39" t="s">
        <v>857</v>
      </c>
      <c r="B131" s="40" t="s">
        <v>412</v>
      </c>
      <c r="C131" s="157" t="s">
        <v>865</v>
      </c>
      <c r="D131" s="158"/>
      <c r="E131" s="41"/>
      <c r="F131" s="41"/>
      <c r="G131" s="41" t="s">
        <v>414</v>
      </c>
      <c r="H131" s="42" t="s">
        <v>518</v>
      </c>
      <c r="I131" s="43">
        <f>I132</f>
        <v>8013572</v>
      </c>
    </row>
    <row r="132" spans="1:9" ht="39.6" x14ac:dyDescent="0.3">
      <c r="A132" s="39" t="s">
        <v>858</v>
      </c>
      <c r="B132" s="40" t="s">
        <v>412</v>
      </c>
      <c r="C132" s="157" t="s">
        <v>866</v>
      </c>
      <c r="D132" s="158"/>
      <c r="E132" s="41"/>
      <c r="F132" s="41"/>
      <c r="G132" s="41" t="s">
        <v>414</v>
      </c>
      <c r="H132" s="42" t="s">
        <v>518</v>
      </c>
      <c r="I132" s="43">
        <v>8013572</v>
      </c>
    </row>
    <row r="133" spans="1:9" ht="52.8" x14ac:dyDescent="0.3">
      <c r="A133" s="39" t="s">
        <v>51</v>
      </c>
      <c r="B133" s="40" t="s">
        <v>412</v>
      </c>
      <c r="C133" s="157" t="s">
        <v>532</v>
      </c>
      <c r="D133" s="159"/>
      <c r="E133" s="159"/>
      <c r="F133" s="158"/>
      <c r="G133" s="41" t="s">
        <v>414</v>
      </c>
      <c r="H133" s="42" t="s">
        <v>518</v>
      </c>
      <c r="I133" s="43">
        <f>I134</f>
        <v>4096541.67</v>
      </c>
    </row>
    <row r="134" spans="1:9" ht="66" x14ac:dyDescent="0.3">
      <c r="A134" s="39" t="s">
        <v>52</v>
      </c>
      <c r="B134" s="40" t="s">
        <v>412</v>
      </c>
      <c r="C134" s="157" t="s">
        <v>533</v>
      </c>
      <c r="D134" s="159"/>
      <c r="E134" s="159"/>
      <c r="F134" s="158"/>
      <c r="G134" s="41" t="s">
        <v>414</v>
      </c>
      <c r="H134" s="42" t="s">
        <v>518</v>
      </c>
      <c r="I134" s="43">
        <v>4096541.67</v>
      </c>
    </row>
    <row r="135" spans="1:9" x14ac:dyDescent="0.3">
      <c r="A135" s="39" t="s">
        <v>40</v>
      </c>
      <c r="B135" s="40" t="s">
        <v>412</v>
      </c>
      <c r="C135" s="157" t="s">
        <v>534</v>
      </c>
      <c r="D135" s="159"/>
      <c r="E135" s="159"/>
      <c r="F135" s="158"/>
      <c r="G135" s="41" t="s">
        <v>414</v>
      </c>
      <c r="H135" s="42" t="s">
        <v>518</v>
      </c>
      <c r="I135" s="43">
        <f>I136</f>
        <v>37625244.609999999</v>
      </c>
    </row>
    <row r="136" spans="1:9" x14ac:dyDescent="0.3">
      <c r="A136" s="39" t="s">
        <v>41</v>
      </c>
      <c r="B136" s="40" t="s">
        <v>412</v>
      </c>
      <c r="C136" s="157" t="s">
        <v>535</v>
      </c>
      <c r="D136" s="159"/>
      <c r="E136" s="159"/>
      <c r="F136" s="158"/>
      <c r="G136" s="41" t="s">
        <v>414</v>
      </c>
      <c r="H136" s="42" t="s">
        <v>518</v>
      </c>
      <c r="I136" s="43">
        <v>37625244.609999999</v>
      </c>
    </row>
    <row r="137" spans="1:9" ht="26.4" x14ac:dyDescent="0.3">
      <c r="A137" s="59" t="s">
        <v>36</v>
      </c>
      <c r="B137" s="60" t="s">
        <v>412</v>
      </c>
      <c r="C137" s="160" t="s">
        <v>536</v>
      </c>
      <c r="D137" s="162"/>
      <c r="E137" s="162"/>
      <c r="F137" s="161"/>
      <c r="G137" s="61" t="s">
        <v>414</v>
      </c>
      <c r="H137" s="62" t="s">
        <v>518</v>
      </c>
      <c r="I137" s="63">
        <f>I138+I140+I142+I144+I146+I148</f>
        <v>374211035.58999997</v>
      </c>
    </row>
    <row r="138" spans="1:9" ht="52.8" x14ac:dyDescent="0.3">
      <c r="A138" s="39" t="s">
        <v>26</v>
      </c>
      <c r="B138" s="40" t="s">
        <v>412</v>
      </c>
      <c r="C138" s="157" t="s">
        <v>537</v>
      </c>
      <c r="D138" s="159"/>
      <c r="E138" s="159"/>
      <c r="F138" s="158"/>
      <c r="G138" s="41" t="s">
        <v>414</v>
      </c>
      <c r="H138" s="42" t="s">
        <v>518</v>
      </c>
      <c r="I138" s="43">
        <f>I139</f>
        <v>85310</v>
      </c>
    </row>
    <row r="139" spans="1:9" ht="52.8" x14ac:dyDescent="0.3">
      <c r="A139" s="39" t="s">
        <v>27</v>
      </c>
      <c r="B139" s="40" t="s">
        <v>412</v>
      </c>
      <c r="C139" s="157" t="s">
        <v>538</v>
      </c>
      <c r="D139" s="159"/>
      <c r="E139" s="159"/>
      <c r="F139" s="158"/>
      <c r="G139" s="41" t="s">
        <v>414</v>
      </c>
      <c r="H139" s="42" t="s">
        <v>518</v>
      </c>
      <c r="I139" s="43">
        <v>85310</v>
      </c>
    </row>
    <row r="140" spans="1:9" ht="52.8" x14ac:dyDescent="0.3">
      <c r="A140" s="39" t="s">
        <v>539</v>
      </c>
      <c r="B140" s="40" t="s">
        <v>412</v>
      </c>
      <c r="C140" s="157" t="s">
        <v>540</v>
      </c>
      <c r="D140" s="159"/>
      <c r="E140" s="159"/>
      <c r="F140" s="158"/>
      <c r="G140" s="41" t="s">
        <v>414</v>
      </c>
      <c r="H140" s="42" t="s">
        <v>518</v>
      </c>
      <c r="I140" s="43">
        <f>I141</f>
        <v>3952569</v>
      </c>
    </row>
    <row r="141" spans="1:9" ht="66" x14ac:dyDescent="0.3">
      <c r="A141" s="39" t="s">
        <v>541</v>
      </c>
      <c r="B141" s="40" t="s">
        <v>412</v>
      </c>
      <c r="C141" s="157" t="s">
        <v>542</v>
      </c>
      <c r="D141" s="159"/>
      <c r="E141" s="159"/>
      <c r="F141" s="158"/>
      <c r="G141" s="41" t="s">
        <v>414</v>
      </c>
      <c r="H141" s="42" t="s">
        <v>518</v>
      </c>
      <c r="I141" s="43">
        <v>3952569</v>
      </c>
    </row>
    <row r="142" spans="1:9" ht="52.8" x14ac:dyDescent="0.3">
      <c r="A142" s="39" t="s">
        <v>867</v>
      </c>
      <c r="B142" s="40" t="s">
        <v>412</v>
      </c>
      <c r="C142" s="157" t="s">
        <v>869</v>
      </c>
      <c r="D142" s="159"/>
      <c r="E142" s="159"/>
      <c r="F142" s="158"/>
      <c r="G142" s="41" t="s">
        <v>414</v>
      </c>
      <c r="H142" s="42" t="s">
        <v>518</v>
      </c>
      <c r="I142" s="43">
        <f>I143</f>
        <v>1986</v>
      </c>
    </row>
    <row r="143" spans="1:9" ht="52.8" x14ac:dyDescent="0.3">
      <c r="A143" s="39" t="s">
        <v>868</v>
      </c>
      <c r="B143" s="40" t="s">
        <v>412</v>
      </c>
      <c r="C143" s="157" t="s">
        <v>870</v>
      </c>
      <c r="D143" s="159"/>
      <c r="E143" s="159"/>
      <c r="F143" s="158"/>
      <c r="G143" s="41" t="s">
        <v>414</v>
      </c>
      <c r="H143" s="42" t="s">
        <v>518</v>
      </c>
      <c r="I143" s="43">
        <v>1986</v>
      </c>
    </row>
    <row r="144" spans="1:9" ht="118.8" x14ac:dyDescent="0.3">
      <c r="A144" s="39" t="s">
        <v>543</v>
      </c>
      <c r="B144" s="40" t="s">
        <v>412</v>
      </c>
      <c r="C144" s="145" t="s">
        <v>544</v>
      </c>
      <c r="D144" s="145"/>
      <c r="E144" s="145"/>
      <c r="F144" s="145"/>
      <c r="G144" s="41" t="s">
        <v>414</v>
      </c>
      <c r="H144" s="42" t="s">
        <v>518</v>
      </c>
      <c r="I144" s="43">
        <f>I145</f>
        <v>22877180.59</v>
      </c>
    </row>
    <row r="145" spans="1:9" ht="118.8" x14ac:dyDescent="0.3">
      <c r="A145" s="39" t="s">
        <v>545</v>
      </c>
      <c r="B145" s="40" t="s">
        <v>412</v>
      </c>
      <c r="C145" s="145" t="s">
        <v>546</v>
      </c>
      <c r="D145" s="145"/>
      <c r="E145" s="145"/>
      <c r="F145" s="145"/>
      <c r="G145" s="41" t="s">
        <v>414</v>
      </c>
      <c r="H145" s="42" t="s">
        <v>518</v>
      </c>
      <c r="I145" s="43">
        <v>22877180.59</v>
      </c>
    </row>
    <row r="146" spans="1:9" ht="26.4" x14ac:dyDescent="0.3">
      <c r="A146" s="39" t="s">
        <v>92</v>
      </c>
      <c r="B146" s="40" t="s">
        <v>412</v>
      </c>
      <c r="C146" s="157" t="s">
        <v>547</v>
      </c>
      <c r="D146" s="158"/>
      <c r="E146" s="41"/>
      <c r="F146" s="41"/>
      <c r="G146" s="41" t="s">
        <v>414</v>
      </c>
      <c r="H146" s="42" t="s">
        <v>518</v>
      </c>
      <c r="I146" s="43">
        <f>I147</f>
        <v>1617800</v>
      </c>
    </row>
    <row r="147" spans="1:9" ht="39.6" x14ac:dyDescent="0.3">
      <c r="A147" s="39" t="s">
        <v>93</v>
      </c>
      <c r="B147" s="40" t="s">
        <v>412</v>
      </c>
      <c r="C147" s="157" t="s">
        <v>548</v>
      </c>
      <c r="D147" s="158"/>
      <c r="E147" s="41"/>
      <c r="F147" s="41"/>
      <c r="G147" s="41" t="s">
        <v>414</v>
      </c>
      <c r="H147" s="42" t="s">
        <v>518</v>
      </c>
      <c r="I147" s="43">
        <v>1617800</v>
      </c>
    </row>
    <row r="148" spans="1:9" x14ac:dyDescent="0.3">
      <c r="A148" s="39" t="s">
        <v>28</v>
      </c>
      <c r="B148" s="40" t="s">
        <v>412</v>
      </c>
      <c r="C148" s="157" t="s">
        <v>549</v>
      </c>
      <c r="D148" s="158"/>
      <c r="E148" s="41"/>
      <c r="F148" s="41"/>
      <c r="G148" s="41" t="s">
        <v>414</v>
      </c>
      <c r="H148" s="42" t="s">
        <v>518</v>
      </c>
      <c r="I148" s="43">
        <f>I149</f>
        <v>345676190</v>
      </c>
    </row>
    <row r="149" spans="1:9" x14ac:dyDescent="0.3">
      <c r="A149" s="39" t="s">
        <v>29</v>
      </c>
      <c r="B149" s="40" t="s">
        <v>412</v>
      </c>
      <c r="C149" s="157" t="s">
        <v>550</v>
      </c>
      <c r="D149" s="158"/>
      <c r="E149" s="41"/>
      <c r="F149" s="41"/>
      <c r="G149" s="41" t="s">
        <v>414</v>
      </c>
      <c r="H149" s="42" t="s">
        <v>518</v>
      </c>
      <c r="I149" s="43">
        <v>345676190</v>
      </c>
    </row>
    <row r="150" spans="1:9" x14ac:dyDescent="0.3">
      <c r="A150" s="59" t="s">
        <v>32</v>
      </c>
      <c r="B150" s="60" t="s">
        <v>412</v>
      </c>
      <c r="C150" s="160" t="s">
        <v>551</v>
      </c>
      <c r="D150" s="161"/>
      <c r="E150" s="61"/>
      <c r="F150" s="61"/>
      <c r="G150" s="61" t="s">
        <v>414</v>
      </c>
      <c r="H150" s="62" t="s">
        <v>518</v>
      </c>
      <c r="I150" s="63">
        <f>I151+I153+I155</f>
        <v>2380724</v>
      </c>
    </row>
    <row r="151" spans="1:9" ht="52.8" x14ac:dyDescent="0.3">
      <c r="A151" s="39" t="s">
        <v>33</v>
      </c>
      <c r="B151" s="40" t="s">
        <v>412</v>
      </c>
      <c r="C151" s="157" t="s">
        <v>552</v>
      </c>
      <c r="D151" s="158"/>
      <c r="E151" s="41"/>
      <c r="F151" s="41"/>
      <c r="G151" s="41" t="s">
        <v>414</v>
      </c>
      <c r="H151" s="42" t="s">
        <v>518</v>
      </c>
      <c r="I151" s="43">
        <f>I152</f>
        <v>696164</v>
      </c>
    </row>
    <row r="152" spans="1:9" ht="66" x14ac:dyDescent="0.3">
      <c r="A152" s="39" t="s">
        <v>34</v>
      </c>
      <c r="B152" s="40" t="s">
        <v>412</v>
      </c>
      <c r="C152" s="157" t="s">
        <v>553</v>
      </c>
      <c r="D152" s="158"/>
      <c r="E152" s="41"/>
      <c r="F152" s="41"/>
      <c r="G152" s="41" t="s">
        <v>414</v>
      </c>
      <c r="H152" s="42" t="s">
        <v>518</v>
      </c>
      <c r="I152" s="43">
        <v>696164</v>
      </c>
    </row>
    <row r="153" spans="1:9" ht="132" x14ac:dyDescent="0.3">
      <c r="A153" s="39" t="s">
        <v>871</v>
      </c>
      <c r="B153" s="40" t="s">
        <v>412</v>
      </c>
      <c r="C153" s="157" t="s">
        <v>875</v>
      </c>
      <c r="D153" s="158"/>
      <c r="E153" s="41"/>
      <c r="F153" s="41"/>
      <c r="G153" s="41" t="s">
        <v>414</v>
      </c>
      <c r="H153" s="42" t="s">
        <v>518</v>
      </c>
      <c r="I153" s="43">
        <f>I154</f>
        <v>364560</v>
      </c>
    </row>
    <row r="154" spans="1:9" ht="145.19999999999999" x14ac:dyDescent="0.3">
      <c r="A154" s="39" t="s">
        <v>872</v>
      </c>
      <c r="B154" s="40" t="s">
        <v>412</v>
      </c>
      <c r="C154" s="157" t="s">
        <v>876</v>
      </c>
      <c r="D154" s="158"/>
      <c r="E154" s="41"/>
      <c r="F154" s="41"/>
      <c r="G154" s="41" t="s">
        <v>414</v>
      </c>
      <c r="H154" s="42" t="s">
        <v>518</v>
      </c>
      <c r="I154" s="43">
        <v>364560</v>
      </c>
    </row>
    <row r="155" spans="1:9" ht="26.4" x14ac:dyDescent="0.3">
      <c r="A155" s="39" t="s">
        <v>873</v>
      </c>
      <c r="B155" s="40" t="s">
        <v>412</v>
      </c>
      <c r="C155" s="157" t="s">
        <v>877</v>
      </c>
      <c r="D155" s="158"/>
      <c r="E155" s="41"/>
      <c r="F155" s="41"/>
      <c r="G155" s="41" t="s">
        <v>414</v>
      </c>
      <c r="H155" s="42" t="s">
        <v>518</v>
      </c>
      <c r="I155" s="43">
        <f>I156</f>
        <v>1320000</v>
      </c>
    </row>
    <row r="156" spans="1:9" ht="26.4" x14ac:dyDescent="0.3">
      <c r="A156" s="39" t="s">
        <v>874</v>
      </c>
      <c r="B156" s="40" t="s">
        <v>412</v>
      </c>
      <c r="C156" s="145" t="s">
        <v>878</v>
      </c>
      <c r="D156" s="145"/>
      <c r="E156" s="145"/>
      <c r="F156" s="145"/>
      <c r="G156" s="41" t="s">
        <v>414</v>
      </c>
      <c r="H156" s="42" t="s">
        <v>518</v>
      </c>
      <c r="I156" s="43">
        <v>1320000</v>
      </c>
    </row>
    <row r="157" spans="1:9" x14ac:dyDescent="0.3">
      <c r="A157" s="59" t="s">
        <v>57</v>
      </c>
      <c r="B157" s="60" t="s">
        <v>412</v>
      </c>
      <c r="C157" s="156" t="s">
        <v>554</v>
      </c>
      <c r="D157" s="156"/>
      <c r="E157" s="156"/>
      <c r="F157" s="156"/>
      <c r="G157" s="61" t="s">
        <v>414</v>
      </c>
      <c r="H157" s="62" t="s">
        <v>412</v>
      </c>
      <c r="I157" s="63">
        <f>I158</f>
        <v>1159873.1200000001</v>
      </c>
    </row>
    <row r="158" spans="1:9" ht="26.4" x14ac:dyDescent="0.3">
      <c r="A158" s="39" t="s">
        <v>58</v>
      </c>
      <c r="B158" s="40" t="s">
        <v>412</v>
      </c>
      <c r="C158" s="145" t="s">
        <v>555</v>
      </c>
      <c r="D158" s="145"/>
      <c r="E158" s="145"/>
      <c r="F158" s="145"/>
      <c r="G158" s="41" t="s">
        <v>414</v>
      </c>
      <c r="H158" s="42" t="s">
        <v>518</v>
      </c>
      <c r="I158" s="43">
        <f>I159</f>
        <v>1159873.1200000001</v>
      </c>
    </row>
    <row r="159" spans="1:9" ht="26.4" x14ac:dyDescent="0.3">
      <c r="A159" s="39" t="s">
        <v>58</v>
      </c>
      <c r="B159" s="40" t="s">
        <v>412</v>
      </c>
      <c r="C159" s="145" t="s">
        <v>556</v>
      </c>
      <c r="D159" s="145"/>
      <c r="E159" s="145"/>
      <c r="F159" s="145"/>
      <c r="G159" s="41" t="s">
        <v>414</v>
      </c>
      <c r="H159" s="42" t="s">
        <v>518</v>
      </c>
      <c r="I159" s="43">
        <v>1159873.1200000001</v>
      </c>
    </row>
    <row r="160" spans="1:9" ht="52.8" x14ac:dyDescent="0.3">
      <c r="A160" s="59" t="s">
        <v>48</v>
      </c>
      <c r="B160" s="60" t="s">
        <v>412</v>
      </c>
      <c r="C160" s="156" t="s">
        <v>557</v>
      </c>
      <c r="D160" s="156"/>
      <c r="E160" s="156"/>
      <c r="F160" s="156"/>
      <c r="G160" s="61" t="s">
        <v>414</v>
      </c>
      <c r="H160" s="62" t="s">
        <v>412</v>
      </c>
      <c r="I160" s="63">
        <f>I161</f>
        <v>-2366968.77</v>
      </c>
    </row>
    <row r="161" spans="1:9" ht="52.8" x14ac:dyDescent="0.3">
      <c r="A161" s="39" t="s">
        <v>49</v>
      </c>
      <c r="B161" s="40" t="s">
        <v>412</v>
      </c>
      <c r="C161" s="145" t="s">
        <v>558</v>
      </c>
      <c r="D161" s="145"/>
      <c r="E161" s="145"/>
      <c r="F161" s="145"/>
      <c r="G161" s="41" t="s">
        <v>414</v>
      </c>
      <c r="H161" s="42" t="s">
        <v>518</v>
      </c>
      <c r="I161" s="43">
        <f>I162</f>
        <v>-2366968.77</v>
      </c>
    </row>
    <row r="162" spans="1:9" ht="52.8" x14ac:dyDescent="0.3">
      <c r="A162" s="39" t="s">
        <v>50</v>
      </c>
      <c r="B162" s="40" t="s">
        <v>412</v>
      </c>
      <c r="C162" s="145" t="s">
        <v>559</v>
      </c>
      <c r="D162" s="145"/>
      <c r="E162" s="145"/>
      <c r="F162" s="145"/>
      <c r="G162" s="41" t="s">
        <v>414</v>
      </c>
      <c r="H162" s="42" t="s">
        <v>518</v>
      </c>
      <c r="I162" s="43">
        <v>-2366968.77</v>
      </c>
    </row>
  </sheetData>
  <mergeCells count="163">
    <mergeCell ref="C149:D149"/>
    <mergeCell ref="C93:D93"/>
    <mergeCell ref="C94:D94"/>
    <mergeCell ref="C95:D95"/>
    <mergeCell ref="C96:D96"/>
    <mergeCell ref="C106:D106"/>
    <mergeCell ref="C107:D107"/>
    <mergeCell ref="C108:D108"/>
    <mergeCell ref="C109:D109"/>
    <mergeCell ref="C110:D110"/>
    <mergeCell ref="C97:F97"/>
    <mergeCell ref="C98:F98"/>
    <mergeCell ref="C99:F99"/>
    <mergeCell ref="C125:F125"/>
    <mergeCell ref="C126:F126"/>
    <mergeCell ref="C133:F133"/>
    <mergeCell ref="C134:F134"/>
    <mergeCell ref="C135:F135"/>
    <mergeCell ref="C136:F136"/>
    <mergeCell ref="C137:F137"/>
    <mergeCell ref="C132:D132"/>
    <mergeCell ref="C131:D131"/>
    <mergeCell ref="C130:D130"/>
    <mergeCell ref="C129:D129"/>
    <mergeCell ref="C128:D128"/>
    <mergeCell ref="C127:D127"/>
    <mergeCell ref="C74:F74"/>
    <mergeCell ref="C75:F75"/>
    <mergeCell ref="C76:F76"/>
    <mergeCell ref="C77:F77"/>
    <mergeCell ref="C78:F78"/>
    <mergeCell ref="C79:F79"/>
    <mergeCell ref="C80:F80"/>
    <mergeCell ref="C81:F81"/>
    <mergeCell ref="C82:F82"/>
    <mergeCell ref="C90:F90"/>
    <mergeCell ref="C83:F83"/>
    <mergeCell ref="C84:F84"/>
    <mergeCell ref="C85:F85"/>
    <mergeCell ref="C86:F86"/>
    <mergeCell ref="C91:F91"/>
    <mergeCell ref="C92:F92"/>
    <mergeCell ref="C87:F87"/>
    <mergeCell ref="C88:F88"/>
    <mergeCell ref="C89:F89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121:F121"/>
    <mergeCell ref="C122:F122"/>
    <mergeCell ref="C123:F123"/>
    <mergeCell ref="C124:F124"/>
    <mergeCell ref="C117:F117"/>
    <mergeCell ref="C118:F118"/>
    <mergeCell ref="C119:F119"/>
    <mergeCell ref="C120:F120"/>
    <mergeCell ref="C100:F100"/>
    <mergeCell ref="C101:F101"/>
    <mergeCell ref="C102:F102"/>
    <mergeCell ref="C103:F103"/>
    <mergeCell ref="C104:F104"/>
    <mergeCell ref="C105:F105"/>
    <mergeCell ref="C112:F112"/>
    <mergeCell ref="C113:F113"/>
    <mergeCell ref="C114:F114"/>
    <mergeCell ref="C115:F115"/>
    <mergeCell ref="C116:F116"/>
    <mergeCell ref="C111:D111"/>
    <mergeCell ref="C159:F159"/>
    <mergeCell ref="C160:F160"/>
    <mergeCell ref="C161:F161"/>
    <mergeCell ref="C162:F162"/>
    <mergeCell ref="C156:F156"/>
    <mergeCell ref="C138:F138"/>
    <mergeCell ref="C139:F139"/>
    <mergeCell ref="C140:F140"/>
    <mergeCell ref="C141:F141"/>
    <mergeCell ref="C157:F157"/>
    <mergeCell ref="C158:F158"/>
    <mergeCell ref="C142:F142"/>
    <mergeCell ref="C143:F143"/>
    <mergeCell ref="C144:F144"/>
    <mergeCell ref="C145:F145"/>
    <mergeCell ref="C150:D150"/>
    <mergeCell ref="C151:D151"/>
    <mergeCell ref="C152:D152"/>
    <mergeCell ref="C153:D153"/>
    <mergeCell ref="C154:D154"/>
    <mergeCell ref="C155:D155"/>
    <mergeCell ref="C146:D146"/>
    <mergeCell ref="C147:D147"/>
    <mergeCell ref="C148:D148"/>
    <mergeCell ref="C71:F71"/>
    <mergeCell ref="C72:F72"/>
    <mergeCell ref="C73:F73"/>
    <mergeCell ref="C53:F53"/>
    <mergeCell ref="C54:F54"/>
    <mergeCell ref="C57:F57"/>
    <mergeCell ref="C58:F58"/>
    <mergeCell ref="C51:F51"/>
    <mergeCell ref="C52:F52"/>
    <mergeCell ref="C62:F62"/>
    <mergeCell ref="C63:F63"/>
    <mergeCell ref="C64:F64"/>
    <mergeCell ref="C65:F65"/>
    <mergeCell ref="C66:F66"/>
    <mergeCell ref="C69:F69"/>
    <mergeCell ref="C55:D55"/>
    <mergeCell ref="C56:D56"/>
    <mergeCell ref="C67:D67"/>
    <mergeCell ref="C68:D68"/>
    <mergeCell ref="C59:F59"/>
    <mergeCell ref="C60:F60"/>
    <mergeCell ref="C61:F61"/>
    <mergeCell ref="C70:F70"/>
    <mergeCell ref="C38:F38"/>
    <mergeCell ref="C39:F39"/>
    <mergeCell ref="C40:F40"/>
    <mergeCell ref="C41:F41"/>
    <mergeCell ref="C23:F23"/>
    <mergeCell ref="C24:F24"/>
    <mergeCell ref="C25:F25"/>
    <mergeCell ref="C26:F26"/>
    <mergeCell ref="C27:F27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20:F20"/>
    <mergeCell ref="C21:F21"/>
    <mergeCell ref="C22:F22"/>
    <mergeCell ref="C28:F28"/>
    <mergeCell ref="B2:D2"/>
    <mergeCell ref="B3:D3"/>
    <mergeCell ref="B4:D4"/>
    <mergeCell ref="B5:D5"/>
    <mergeCell ref="B6:D6"/>
    <mergeCell ref="B7:D7"/>
    <mergeCell ref="A10:I11"/>
    <mergeCell ref="G2:I2"/>
    <mergeCell ref="G3:I3"/>
    <mergeCell ref="B13:H13"/>
    <mergeCell ref="B14:H14"/>
    <mergeCell ref="B15:H15"/>
    <mergeCell ref="C16:F16"/>
    <mergeCell ref="C17:F17"/>
    <mergeCell ref="C18:F18"/>
    <mergeCell ref="C19:F19"/>
    <mergeCell ref="G4:I4"/>
    <mergeCell ref="G5:I5"/>
    <mergeCell ref="G6:I6"/>
    <mergeCell ref="G7:I7"/>
  </mergeCells>
  <pageMargins left="0.70866141732283472" right="0.70866141732283472" top="0.74803149606299213" bottom="0.74803149606299213" header="0.31496062992125984" footer="0.31496062992125984"/>
  <pageSetup paperSize="9" scale="84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7"/>
  <sheetViews>
    <sheetView workbookViewId="0">
      <selection activeCell="J3" sqref="J3"/>
    </sheetView>
  </sheetViews>
  <sheetFormatPr defaultRowHeight="14.4" x14ac:dyDescent="0.3"/>
  <cols>
    <col min="1" max="1" width="50.44140625" customWidth="1"/>
    <col min="4" max="4" width="25.44140625" customWidth="1"/>
    <col min="5" max="5" width="12.44140625" bestFit="1" customWidth="1"/>
  </cols>
  <sheetData>
    <row r="1" spans="1:5" ht="91.5" customHeight="1" x14ac:dyDescent="0.3">
      <c r="A1" s="17" t="s">
        <v>128</v>
      </c>
      <c r="B1" s="163" t="s">
        <v>960</v>
      </c>
      <c r="C1" s="163"/>
      <c r="D1" s="163"/>
    </row>
    <row r="2" spans="1:5" ht="15.6" x14ac:dyDescent="0.3">
      <c r="A2" s="164" t="s">
        <v>128</v>
      </c>
      <c r="B2" s="164"/>
      <c r="C2" s="164"/>
      <c r="D2" s="164"/>
    </row>
    <row r="3" spans="1:5" ht="53.25" customHeight="1" x14ac:dyDescent="0.3">
      <c r="A3" s="164" t="s">
        <v>835</v>
      </c>
      <c r="B3" s="164"/>
      <c r="C3" s="164"/>
      <c r="D3" s="164"/>
    </row>
    <row r="4" spans="1:5" x14ac:dyDescent="0.3">
      <c r="A4" s="18" t="s">
        <v>128</v>
      </c>
      <c r="B4" s="18" t="s">
        <v>128</v>
      </c>
      <c r="C4" s="18" t="s">
        <v>128</v>
      </c>
      <c r="D4" s="19" t="s">
        <v>129</v>
      </c>
    </row>
    <row r="5" spans="1:5" ht="15.6" x14ac:dyDescent="0.3">
      <c r="A5" s="165" t="s">
        <v>0</v>
      </c>
      <c r="B5" s="165" t="s">
        <v>130</v>
      </c>
      <c r="C5" s="165"/>
      <c r="D5" s="165" t="s">
        <v>131</v>
      </c>
    </row>
    <row r="6" spans="1:5" ht="15.6" x14ac:dyDescent="0.3">
      <c r="A6" s="165" t="s">
        <v>0</v>
      </c>
      <c r="B6" s="31" t="s">
        <v>132</v>
      </c>
      <c r="C6" s="31" t="s">
        <v>133</v>
      </c>
      <c r="D6" s="165" t="s">
        <v>131</v>
      </c>
    </row>
    <row r="7" spans="1:5" ht="15" thickBot="1" x14ac:dyDescent="0.35">
      <c r="A7" s="20" t="s">
        <v>134</v>
      </c>
      <c r="B7" s="20" t="s">
        <v>135</v>
      </c>
      <c r="C7" s="20" t="s">
        <v>136</v>
      </c>
      <c r="D7" s="20" t="s">
        <v>137</v>
      </c>
    </row>
    <row r="8" spans="1:5" x14ac:dyDescent="0.3">
      <c r="A8" s="21" t="s">
        <v>792</v>
      </c>
      <c r="B8" s="22" t="s">
        <v>128</v>
      </c>
      <c r="C8" s="22" t="s">
        <v>128</v>
      </c>
      <c r="D8" s="55">
        <f>D9+D18+D21+D25+D27+D33+D35+D37+D42+D45</f>
        <v>700191385.21000004</v>
      </c>
    </row>
    <row r="9" spans="1:5" ht="31.5" customHeight="1" x14ac:dyDescent="0.3">
      <c r="A9" s="23" t="s">
        <v>793</v>
      </c>
      <c r="B9" s="24" t="s">
        <v>139</v>
      </c>
      <c r="C9" s="24" t="s">
        <v>128</v>
      </c>
      <c r="D9" s="56">
        <f>D10+D11+D12+D13+D14+D16+D17+D15</f>
        <v>79122151.599999994</v>
      </c>
      <c r="E9" s="58"/>
    </row>
    <row r="10" spans="1:5" ht="41.4" x14ac:dyDescent="0.3">
      <c r="A10" s="28" t="s">
        <v>794</v>
      </c>
      <c r="B10" s="27" t="s">
        <v>139</v>
      </c>
      <c r="C10" s="27" t="s">
        <v>141</v>
      </c>
      <c r="D10" s="56">
        <v>2440544.3199999998</v>
      </c>
    </row>
    <row r="11" spans="1:5" ht="55.2" x14ac:dyDescent="0.3">
      <c r="A11" s="29" t="s">
        <v>795</v>
      </c>
      <c r="B11" s="30" t="s">
        <v>139</v>
      </c>
      <c r="C11" s="30" t="s">
        <v>143</v>
      </c>
      <c r="D11" s="56">
        <v>1188473.3700000001</v>
      </c>
    </row>
    <row r="12" spans="1:5" ht="55.2" x14ac:dyDescent="0.3">
      <c r="A12" s="28" t="s">
        <v>796</v>
      </c>
      <c r="B12" s="27" t="s">
        <v>139</v>
      </c>
      <c r="C12" s="27" t="s">
        <v>145</v>
      </c>
      <c r="D12" s="56">
        <v>27934421.43</v>
      </c>
    </row>
    <row r="13" spans="1:5" x14ac:dyDescent="0.3">
      <c r="A13" s="28" t="s">
        <v>797</v>
      </c>
      <c r="B13" s="27" t="s">
        <v>139</v>
      </c>
      <c r="C13" s="27" t="s">
        <v>146</v>
      </c>
      <c r="D13" s="56">
        <v>1986</v>
      </c>
    </row>
    <row r="14" spans="1:5" ht="41.4" x14ac:dyDescent="0.3">
      <c r="A14" s="29" t="s">
        <v>798</v>
      </c>
      <c r="B14" s="30" t="s">
        <v>139</v>
      </c>
      <c r="C14" s="30" t="s">
        <v>148</v>
      </c>
      <c r="D14" s="56">
        <v>4107326.31</v>
      </c>
    </row>
    <row r="15" spans="1:5" x14ac:dyDescent="0.3">
      <c r="A15" s="29" t="s">
        <v>879</v>
      </c>
      <c r="B15" s="30">
        <v>1</v>
      </c>
      <c r="C15" s="30">
        <v>7</v>
      </c>
      <c r="D15" s="56">
        <v>171936</v>
      </c>
    </row>
    <row r="16" spans="1:5" x14ac:dyDescent="0.3">
      <c r="A16" s="28" t="s">
        <v>799</v>
      </c>
      <c r="B16" s="27" t="s">
        <v>139</v>
      </c>
      <c r="C16" s="27" t="s">
        <v>150</v>
      </c>
      <c r="D16" s="57">
        <v>0</v>
      </c>
    </row>
    <row r="17" spans="1:4" x14ac:dyDescent="0.3">
      <c r="A17" s="29" t="s">
        <v>800</v>
      </c>
      <c r="B17" s="30" t="s">
        <v>139</v>
      </c>
      <c r="C17" s="30" t="s">
        <v>152</v>
      </c>
      <c r="D17" s="56">
        <v>43277464.170000002</v>
      </c>
    </row>
    <row r="18" spans="1:4" ht="26.4" x14ac:dyDescent="0.3">
      <c r="A18" s="25" t="s">
        <v>801</v>
      </c>
      <c r="B18" s="22" t="s">
        <v>143</v>
      </c>
      <c r="C18" s="22" t="s">
        <v>128</v>
      </c>
      <c r="D18" s="56">
        <f>D19+D20</f>
        <v>6290060.0099999998</v>
      </c>
    </row>
    <row r="19" spans="1:4" ht="39.6" x14ac:dyDescent="0.3">
      <c r="A19" s="26" t="s">
        <v>802</v>
      </c>
      <c r="B19" s="53" t="s">
        <v>143</v>
      </c>
      <c r="C19" s="53" t="s">
        <v>169</v>
      </c>
      <c r="D19" s="56">
        <v>6290060.0099999998</v>
      </c>
    </row>
    <row r="20" spans="1:4" ht="27.6" x14ac:dyDescent="0.3">
      <c r="A20" s="29" t="s">
        <v>803</v>
      </c>
      <c r="B20" s="54" t="s">
        <v>143</v>
      </c>
      <c r="C20" s="54">
        <v>14</v>
      </c>
      <c r="D20" s="56">
        <v>0</v>
      </c>
    </row>
    <row r="21" spans="1:4" x14ac:dyDescent="0.3">
      <c r="A21" s="25" t="s">
        <v>804</v>
      </c>
      <c r="B21" s="22" t="s">
        <v>145</v>
      </c>
      <c r="C21" s="22" t="s">
        <v>128</v>
      </c>
      <c r="D21" s="56">
        <f>D22+D23+D24</f>
        <v>63766613.300000004</v>
      </c>
    </row>
    <row r="22" spans="1:4" x14ac:dyDescent="0.3">
      <c r="A22" s="29" t="s">
        <v>805</v>
      </c>
      <c r="B22" s="30" t="s">
        <v>145</v>
      </c>
      <c r="C22" s="30" t="s">
        <v>156</v>
      </c>
      <c r="D22" s="56">
        <v>1160724.6299999999</v>
      </c>
    </row>
    <row r="23" spans="1:4" x14ac:dyDescent="0.3">
      <c r="A23" s="29" t="s">
        <v>806</v>
      </c>
      <c r="B23" s="30" t="s">
        <v>145</v>
      </c>
      <c r="C23" s="30" t="s">
        <v>158</v>
      </c>
      <c r="D23" s="56">
        <v>62605888.670000002</v>
      </c>
    </row>
    <row r="24" spans="1:4" x14ac:dyDescent="0.3">
      <c r="A24" s="29" t="s">
        <v>807</v>
      </c>
      <c r="B24" s="30" t="s">
        <v>145</v>
      </c>
      <c r="C24" s="30" t="s">
        <v>160</v>
      </c>
      <c r="D24" s="56">
        <v>0</v>
      </c>
    </row>
    <row r="25" spans="1:4" x14ac:dyDescent="0.3">
      <c r="A25" s="25" t="s">
        <v>808</v>
      </c>
      <c r="B25" s="22" t="s">
        <v>146</v>
      </c>
      <c r="C25" s="22" t="s">
        <v>128</v>
      </c>
      <c r="D25" s="56">
        <f>D26</f>
        <v>18806981.149999999</v>
      </c>
    </row>
    <row r="26" spans="1:4" x14ac:dyDescent="0.3">
      <c r="A26" s="29" t="s">
        <v>809</v>
      </c>
      <c r="B26" s="30" t="s">
        <v>146</v>
      </c>
      <c r="C26" s="30" t="s">
        <v>141</v>
      </c>
      <c r="D26" s="56">
        <v>18806981.149999999</v>
      </c>
    </row>
    <row r="27" spans="1:4" x14ac:dyDescent="0.3">
      <c r="A27" s="25" t="s">
        <v>810</v>
      </c>
      <c r="B27" s="22" t="s">
        <v>162</v>
      </c>
      <c r="C27" s="22" t="s">
        <v>128</v>
      </c>
      <c r="D27" s="56">
        <f>D28+D29+D30+D31+D32</f>
        <v>448572852.06</v>
      </c>
    </row>
    <row r="28" spans="1:4" x14ac:dyDescent="0.3">
      <c r="A28" s="29" t="s">
        <v>811</v>
      </c>
      <c r="B28" s="30" t="s">
        <v>162</v>
      </c>
      <c r="C28" s="30" t="s">
        <v>139</v>
      </c>
      <c r="D28" s="56">
        <v>65549804.219999999</v>
      </c>
    </row>
    <row r="29" spans="1:4" x14ac:dyDescent="0.3">
      <c r="A29" s="29" t="s">
        <v>812</v>
      </c>
      <c r="B29" s="30" t="s">
        <v>162</v>
      </c>
      <c r="C29" s="30" t="s">
        <v>141</v>
      </c>
      <c r="D29" s="56">
        <v>362426126.86000001</v>
      </c>
    </row>
    <row r="30" spans="1:4" x14ac:dyDescent="0.3">
      <c r="A30" s="29" t="s">
        <v>813</v>
      </c>
      <c r="B30" s="30" t="s">
        <v>162</v>
      </c>
      <c r="C30" s="30" t="s">
        <v>143</v>
      </c>
      <c r="D30" s="56">
        <v>13306831.84</v>
      </c>
    </row>
    <row r="31" spans="1:4" x14ac:dyDescent="0.3">
      <c r="A31" s="29" t="s">
        <v>814</v>
      </c>
      <c r="B31" s="30" t="s">
        <v>162</v>
      </c>
      <c r="C31" s="30" t="s">
        <v>162</v>
      </c>
      <c r="D31" s="56">
        <v>19450</v>
      </c>
    </row>
    <row r="32" spans="1:4" x14ac:dyDescent="0.3">
      <c r="A32" s="29" t="s">
        <v>815</v>
      </c>
      <c r="B32" s="30" t="s">
        <v>162</v>
      </c>
      <c r="C32" s="30" t="s">
        <v>158</v>
      </c>
      <c r="D32" s="56">
        <v>7270639.1399999997</v>
      </c>
    </row>
    <row r="33" spans="1:4" x14ac:dyDescent="0.3">
      <c r="A33" s="25" t="s">
        <v>816</v>
      </c>
      <c r="B33" s="22" t="s">
        <v>156</v>
      </c>
      <c r="C33" s="22" t="s">
        <v>128</v>
      </c>
      <c r="D33" s="56">
        <f>D34</f>
        <v>37347855.659999996</v>
      </c>
    </row>
    <row r="34" spans="1:4" x14ac:dyDescent="0.3">
      <c r="A34" s="29" t="s">
        <v>817</v>
      </c>
      <c r="B34" s="30" t="s">
        <v>156</v>
      </c>
      <c r="C34" s="30" t="s">
        <v>139</v>
      </c>
      <c r="D34" s="56">
        <v>37347855.659999996</v>
      </c>
    </row>
    <row r="35" spans="1:4" x14ac:dyDescent="0.3">
      <c r="A35" s="25" t="s">
        <v>818</v>
      </c>
      <c r="B35" s="22" t="s">
        <v>158</v>
      </c>
      <c r="C35" s="22" t="s">
        <v>128</v>
      </c>
      <c r="D35" s="56">
        <f>D36</f>
        <v>2077218</v>
      </c>
    </row>
    <row r="36" spans="1:4" x14ac:dyDescent="0.3">
      <c r="A36" s="29" t="s">
        <v>819</v>
      </c>
      <c r="B36" s="30" t="s">
        <v>158</v>
      </c>
      <c r="C36" s="30" t="s">
        <v>162</v>
      </c>
      <c r="D36" s="56">
        <v>2077218</v>
      </c>
    </row>
    <row r="37" spans="1:4" x14ac:dyDescent="0.3">
      <c r="A37" s="25" t="s">
        <v>820</v>
      </c>
      <c r="B37" s="22" t="s">
        <v>169</v>
      </c>
      <c r="C37" s="22" t="s">
        <v>128</v>
      </c>
      <c r="D37" s="56">
        <f>D38+D39+D40+D41</f>
        <v>23099160.349999998</v>
      </c>
    </row>
    <row r="38" spans="1:4" x14ac:dyDescent="0.3">
      <c r="A38" s="29" t="s">
        <v>821</v>
      </c>
      <c r="B38" s="30" t="s">
        <v>169</v>
      </c>
      <c r="C38" s="30" t="s">
        <v>139</v>
      </c>
      <c r="D38" s="56">
        <v>1388842.27</v>
      </c>
    </row>
    <row r="39" spans="1:4" x14ac:dyDescent="0.3">
      <c r="A39" s="29" t="s">
        <v>822</v>
      </c>
      <c r="B39" s="30" t="s">
        <v>169</v>
      </c>
      <c r="C39" s="30" t="s">
        <v>143</v>
      </c>
      <c r="D39" s="56">
        <v>13047539.689999999</v>
      </c>
    </row>
    <row r="40" spans="1:4" x14ac:dyDescent="0.3">
      <c r="A40" s="29" t="s">
        <v>823</v>
      </c>
      <c r="B40" s="30" t="s">
        <v>169</v>
      </c>
      <c r="C40" s="30" t="s">
        <v>145</v>
      </c>
      <c r="D40" s="56">
        <v>4849923.83</v>
      </c>
    </row>
    <row r="41" spans="1:4" x14ac:dyDescent="0.3">
      <c r="A41" s="29" t="s">
        <v>824</v>
      </c>
      <c r="B41" s="30" t="s">
        <v>169</v>
      </c>
      <c r="C41" s="30" t="s">
        <v>148</v>
      </c>
      <c r="D41" s="56">
        <v>3812854.56</v>
      </c>
    </row>
    <row r="42" spans="1:4" x14ac:dyDescent="0.3">
      <c r="A42" s="25" t="s">
        <v>825</v>
      </c>
      <c r="B42" s="22" t="s">
        <v>150</v>
      </c>
      <c r="C42" s="22" t="s">
        <v>128</v>
      </c>
      <c r="D42" s="56">
        <f>D43+D44</f>
        <v>11917245.08</v>
      </c>
    </row>
    <row r="43" spans="1:4" x14ac:dyDescent="0.3">
      <c r="A43" s="29" t="s">
        <v>826</v>
      </c>
      <c r="B43" s="30" t="s">
        <v>150</v>
      </c>
      <c r="C43" s="30" t="s">
        <v>141</v>
      </c>
      <c r="D43" s="56">
        <v>202925</v>
      </c>
    </row>
    <row r="44" spans="1:4" x14ac:dyDescent="0.3">
      <c r="A44" s="29" t="s">
        <v>827</v>
      </c>
      <c r="B44" s="30">
        <v>11</v>
      </c>
      <c r="C44" s="54" t="s">
        <v>143</v>
      </c>
      <c r="D44" s="56">
        <v>11714320.08</v>
      </c>
    </row>
    <row r="45" spans="1:4" x14ac:dyDescent="0.3">
      <c r="A45" s="25" t="s">
        <v>828</v>
      </c>
      <c r="B45" s="22" t="s">
        <v>175</v>
      </c>
      <c r="C45" s="22" t="s">
        <v>128</v>
      </c>
      <c r="D45" s="56">
        <f>D46+D47</f>
        <v>9191248</v>
      </c>
    </row>
    <row r="46" spans="1:4" ht="51" customHeight="1" x14ac:dyDescent="0.3">
      <c r="A46" s="29" t="s">
        <v>829</v>
      </c>
      <c r="B46" s="30" t="s">
        <v>175</v>
      </c>
      <c r="C46" s="30" t="s">
        <v>139</v>
      </c>
      <c r="D46" s="56">
        <v>9191248</v>
      </c>
    </row>
    <row r="47" spans="1:4" x14ac:dyDescent="0.3">
      <c r="A47" s="29" t="s">
        <v>830</v>
      </c>
      <c r="B47" s="30" t="s">
        <v>175</v>
      </c>
      <c r="C47" s="30" t="s">
        <v>143</v>
      </c>
      <c r="D47" s="56">
        <v>0</v>
      </c>
    </row>
  </sheetData>
  <mergeCells count="6">
    <mergeCell ref="B1:D1"/>
    <mergeCell ref="A2:D2"/>
    <mergeCell ref="A3:D3"/>
    <mergeCell ref="A5:A6"/>
    <mergeCell ref="B5:C5"/>
    <mergeCell ref="D5:D6"/>
  </mergeCells>
  <pageMargins left="0.70866141732283472" right="0.70866141732283472" top="0.74803149606299213" bottom="0.74803149606299213" header="0.31496062992125984" footer="0.31496062992125984"/>
  <pageSetup paperSize="9" scale="9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70"/>
  <sheetViews>
    <sheetView tabSelected="1" workbookViewId="0">
      <selection activeCell="I16" sqref="I16"/>
    </sheetView>
  </sheetViews>
  <sheetFormatPr defaultRowHeight="14.4" x14ac:dyDescent="0.3"/>
  <cols>
    <col min="1" max="1" width="49" customWidth="1"/>
    <col min="2" max="2" width="6.44140625" customWidth="1"/>
    <col min="3" max="3" width="4.88671875" customWidth="1"/>
    <col min="4" max="4" width="6.44140625" customWidth="1"/>
    <col min="5" max="5" width="12.88671875" customWidth="1"/>
    <col min="6" max="6" width="5.88671875" customWidth="1"/>
    <col min="7" max="7" width="17" customWidth="1"/>
    <col min="13" max="13" width="9.109375" customWidth="1"/>
  </cols>
  <sheetData>
    <row r="1" spans="1:7" x14ac:dyDescent="0.3">
      <c r="D1" s="166"/>
      <c r="E1" s="166"/>
      <c r="F1" s="166"/>
      <c r="G1" s="166"/>
    </row>
    <row r="2" spans="1:7" x14ac:dyDescent="0.3">
      <c r="B2" s="166" t="s">
        <v>177</v>
      </c>
      <c r="C2" s="166"/>
      <c r="D2" s="166"/>
      <c r="E2" s="166"/>
      <c r="F2" s="166"/>
      <c r="G2" s="166"/>
    </row>
    <row r="3" spans="1:7" ht="15.6" x14ac:dyDescent="0.3">
      <c r="B3" s="1"/>
      <c r="C3" s="32"/>
      <c r="D3" s="33"/>
      <c r="E3" s="2"/>
      <c r="F3" s="2"/>
      <c r="G3" s="3" t="s">
        <v>94</v>
      </c>
    </row>
    <row r="4" spans="1:7" ht="15.6" x14ac:dyDescent="0.3">
      <c r="B4" s="1"/>
      <c r="C4" s="32"/>
      <c r="D4" s="33"/>
      <c r="E4" s="1"/>
      <c r="F4" s="1"/>
      <c r="G4" s="3" t="s">
        <v>95</v>
      </c>
    </row>
    <row r="5" spans="1:7" ht="15.6" x14ac:dyDescent="0.3">
      <c r="B5" s="1"/>
      <c r="C5" s="32"/>
      <c r="D5" s="33"/>
      <c r="E5" s="1" t="s">
        <v>959</v>
      </c>
      <c r="F5" s="1"/>
      <c r="G5" s="3"/>
    </row>
    <row r="6" spans="1:7" x14ac:dyDescent="0.3">
      <c r="B6" s="166" t="s">
        <v>98</v>
      </c>
      <c r="C6" s="166"/>
      <c r="D6" s="166"/>
      <c r="E6" s="166"/>
      <c r="F6" s="166"/>
      <c r="G6" s="166"/>
    </row>
    <row r="7" spans="1:7" ht="15.6" x14ac:dyDescent="0.3">
      <c r="B7" s="1"/>
      <c r="C7" s="32"/>
      <c r="D7" s="33"/>
      <c r="E7" s="1"/>
      <c r="F7" s="1"/>
      <c r="G7" s="3" t="s">
        <v>831</v>
      </c>
    </row>
    <row r="8" spans="1:7" ht="15.6" x14ac:dyDescent="0.3">
      <c r="B8" s="1"/>
      <c r="C8" s="34"/>
      <c r="D8" s="1"/>
      <c r="E8" s="6"/>
      <c r="F8" s="6"/>
      <c r="G8" s="6"/>
    </row>
    <row r="9" spans="1:7" x14ac:dyDescent="0.3">
      <c r="A9" s="167" t="s">
        <v>836</v>
      </c>
      <c r="B9" s="167"/>
      <c r="C9" s="167"/>
      <c r="D9" s="167"/>
      <c r="E9" s="167"/>
      <c r="F9" s="167"/>
      <c r="G9" s="167"/>
    </row>
    <row r="10" spans="1:7" ht="33" customHeight="1" x14ac:dyDescent="0.3">
      <c r="A10" s="167"/>
      <c r="B10" s="167"/>
      <c r="C10" s="167"/>
      <c r="D10" s="167"/>
      <c r="E10" s="167"/>
      <c r="F10" s="167"/>
      <c r="G10" s="167"/>
    </row>
    <row r="11" spans="1:7" ht="17.399999999999999" x14ac:dyDescent="0.3">
      <c r="D11" s="35"/>
    </row>
    <row r="13" spans="1:7" x14ac:dyDescent="0.3">
      <c r="A13" s="69"/>
      <c r="B13" s="70"/>
      <c r="C13" s="70"/>
      <c r="D13" s="70"/>
      <c r="E13" s="70"/>
      <c r="F13" s="70"/>
      <c r="G13" s="133" t="s">
        <v>180</v>
      </c>
    </row>
    <row r="14" spans="1:7" x14ac:dyDescent="0.3">
      <c r="A14" s="71" t="s">
        <v>0</v>
      </c>
      <c r="B14" s="72" t="s">
        <v>790</v>
      </c>
      <c r="C14" s="72" t="s">
        <v>132</v>
      </c>
      <c r="D14" s="72" t="s">
        <v>133</v>
      </c>
      <c r="E14" s="72" t="s">
        <v>178</v>
      </c>
      <c r="F14" s="72" t="s">
        <v>179</v>
      </c>
      <c r="G14" s="73" t="s">
        <v>880</v>
      </c>
    </row>
    <row r="15" spans="1:7" x14ac:dyDescent="0.3">
      <c r="A15" s="72" t="s">
        <v>181</v>
      </c>
      <c r="B15" s="72"/>
      <c r="C15" s="72">
        <v>0</v>
      </c>
      <c r="D15" s="72">
        <v>0</v>
      </c>
      <c r="E15" s="72" t="s">
        <v>881</v>
      </c>
      <c r="F15" s="72">
        <v>0</v>
      </c>
      <c r="G15" s="74">
        <f>G17+G400</f>
        <v>700191385.20999992</v>
      </c>
    </row>
    <row r="16" spans="1:7" x14ac:dyDescent="0.3">
      <c r="A16" s="75" t="s">
        <v>882</v>
      </c>
      <c r="B16" s="76"/>
      <c r="C16" s="76"/>
      <c r="D16" s="76"/>
      <c r="E16" s="76"/>
      <c r="F16" s="76"/>
      <c r="G16" s="74"/>
    </row>
    <row r="17" spans="1:7" x14ac:dyDescent="0.3">
      <c r="A17" s="72" t="s">
        <v>791</v>
      </c>
      <c r="B17" s="77" t="s">
        <v>182</v>
      </c>
      <c r="C17" s="76"/>
      <c r="D17" s="76"/>
      <c r="E17" s="76"/>
      <c r="F17" s="76"/>
      <c r="G17" s="74">
        <f>G18+G173+G200+G248+G273+G323+G329+G294+G380+G390</f>
        <v>231257092.79000002</v>
      </c>
    </row>
    <row r="18" spans="1:7" x14ac:dyDescent="0.3">
      <c r="A18" s="78" t="s">
        <v>138</v>
      </c>
      <c r="B18" s="77" t="s">
        <v>182</v>
      </c>
      <c r="C18" s="79" t="s">
        <v>139</v>
      </c>
      <c r="D18" s="80"/>
      <c r="E18" s="80"/>
      <c r="F18" s="80"/>
      <c r="G18" s="81">
        <f>G19+G33+G100+G105+G24+G82+G77+G95</f>
        <v>76569536.150000006</v>
      </c>
    </row>
    <row r="19" spans="1:7" ht="22.8" x14ac:dyDescent="0.3">
      <c r="A19" s="78" t="s">
        <v>140</v>
      </c>
      <c r="B19" s="77" t="s">
        <v>182</v>
      </c>
      <c r="C19" s="79" t="s">
        <v>139</v>
      </c>
      <c r="D19" s="79" t="s">
        <v>141</v>
      </c>
      <c r="E19" s="80"/>
      <c r="F19" s="80"/>
      <c r="G19" s="81">
        <f>G20</f>
        <v>2440544.3199999998</v>
      </c>
    </row>
    <row r="20" spans="1:7" x14ac:dyDescent="0.3">
      <c r="A20" s="82" t="s">
        <v>183</v>
      </c>
      <c r="B20" s="83" t="s">
        <v>182</v>
      </c>
      <c r="C20" s="84" t="s">
        <v>139</v>
      </c>
      <c r="D20" s="84" t="s">
        <v>141</v>
      </c>
      <c r="E20" s="85" t="s">
        <v>561</v>
      </c>
      <c r="F20" s="85"/>
      <c r="G20" s="86">
        <f>G21</f>
        <v>2440544.3199999998</v>
      </c>
    </row>
    <row r="21" spans="1:7" x14ac:dyDescent="0.3">
      <c r="A21" s="82" t="s">
        <v>184</v>
      </c>
      <c r="B21" s="83" t="s">
        <v>182</v>
      </c>
      <c r="C21" s="84" t="s">
        <v>139</v>
      </c>
      <c r="D21" s="84" t="s">
        <v>141</v>
      </c>
      <c r="E21" s="85" t="s">
        <v>562</v>
      </c>
      <c r="F21" s="85"/>
      <c r="G21" s="86">
        <f>G22</f>
        <v>2440544.3199999998</v>
      </c>
    </row>
    <row r="22" spans="1:7" ht="24" x14ac:dyDescent="0.3">
      <c r="A22" s="82" t="s">
        <v>185</v>
      </c>
      <c r="B22" s="83" t="s">
        <v>182</v>
      </c>
      <c r="C22" s="84" t="s">
        <v>139</v>
      </c>
      <c r="D22" s="84" t="s">
        <v>141</v>
      </c>
      <c r="E22" s="87" t="s">
        <v>563</v>
      </c>
      <c r="F22" s="85"/>
      <c r="G22" s="86">
        <f>G23</f>
        <v>2440544.3199999998</v>
      </c>
    </row>
    <row r="23" spans="1:7" ht="48" x14ac:dyDescent="0.3">
      <c r="A23" s="82" t="s">
        <v>186</v>
      </c>
      <c r="B23" s="83" t="s">
        <v>182</v>
      </c>
      <c r="C23" s="84" t="s">
        <v>139</v>
      </c>
      <c r="D23" s="84" t="s">
        <v>141</v>
      </c>
      <c r="E23" s="87" t="s">
        <v>563</v>
      </c>
      <c r="F23" s="85">
        <v>100</v>
      </c>
      <c r="G23" s="86">
        <v>2440544.3199999998</v>
      </c>
    </row>
    <row r="24" spans="1:7" ht="34.200000000000003" x14ac:dyDescent="0.3">
      <c r="A24" s="78" t="s">
        <v>142</v>
      </c>
      <c r="B24" s="77" t="s">
        <v>182</v>
      </c>
      <c r="C24" s="79" t="s">
        <v>139</v>
      </c>
      <c r="D24" s="79" t="s">
        <v>143</v>
      </c>
      <c r="E24" s="88"/>
      <c r="F24" s="80"/>
      <c r="G24" s="81">
        <f>G25+G30</f>
        <v>1188473.3700000001</v>
      </c>
    </row>
    <row r="25" spans="1:7" ht="24" x14ac:dyDescent="0.3">
      <c r="A25" s="82" t="s">
        <v>310</v>
      </c>
      <c r="B25" s="83" t="s">
        <v>182</v>
      </c>
      <c r="C25" s="84" t="s">
        <v>139</v>
      </c>
      <c r="D25" s="84" t="s">
        <v>143</v>
      </c>
      <c r="E25" s="87" t="s">
        <v>572</v>
      </c>
      <c r="F25" s="85"/>
      <c r="G25" s="86">
        <f>G26</f>
        <v>132780.1</v>
      </c>
    </row>
    <row r="26" spans="1:7" ht="48" x14ac:dyDescent="0.3">
      <c r="A26" s="82" t="s">
        <v>195</v>
      </c>
      <c r="B26" s="83" t="s">
        <v>182</v>
      </c>
      <c r="C26" s="84" t="s">
        <v>139</v>
      </c>
      <c r="D26" s="84" t="s">
        <v>143</v>
      </c>
      <c r="E26" s="87" t="s">
        <v>573</v>
      </c>
      <c r="F26" s="85"/>
      <c r="G26" s="86">
        <f>G27</f>
        <v>132780.1</v>
      </c>
    </row>
    <row r="27" spans="1:7" ht="36" x14ac:dyDescent="0.3">
      <c r="A27" s="82" t="s">
        <v>199</v>
      </c>
      <c r="B27" s="83" t="s">
        <v>182</v>
      </c>
      <c r="C27" s="84" t="s">
        <v>139</v>
      </c>
      <c r="D27" s="84" t="s">
        <v>143</v>
      </c>
      <c r="E27" s="87" t="s">
        <v>576</v>
      </c>
      <c r="F27" s="85"/>
      <c r="G27" s="86">
        <f>G28</f>
        <v>132780.1</v>
      </c>
    </row>
    <row r="28" spans="1:7" x14ac:dyDescent="0.3">
      <c r="A28" s="82" t="s">
        <v>197</v>
      </c>
      <c r="B28" s="83" t="s">
        <v>182</v>
      </c>
      <c r="C28" s="84" t="s">
        <v>139</v>
      </c>
      <c r="D28" s="84" t="s">
        <v>143</v>
      </c>
      <c r="E28" s="87" t="s">
        <v>577</v>
      </c>
      <c r="F28" s="85"/>
      <c r="G28" s="86">
        <f>G29</f>
        <v>132780.1</v>
      </c>
    </row>
    <row r="29" spans="1:7" ht="24" x14ac:dyDescent="0.3">
      <c r="A29" s="82" t="s">
        <v>200</v>
      </c>
      <c r="B29" s="83" t="s">
        <v>182</v>
      </c>
      <c r="C29" s="84" t="s">
        <v>139</v>
      </c>
      <c r="D29" s="84" t="s">
        <v>143</v>
      </c>
      <c r="E29" s="87" t="s">
        <v>577</v>
      </c>
      <c r="F29" s="85">
        <v>200</v>
      </c>
      <c r="G29" s="86">
        <v>132780.1</v>
      </c>
    </row>
    <row r="30" spans="1:7" ht="24" x14ac:dyDescent="0.3">
      <c r="A30" s="82" t="s">
        <v>311</v>
      </c>
      <c r="B30" s="83" t="s">
        <v>182</v>
      </c>
      <c r="C30" s="84" t="s">
        <v>139</v>
      </c>
      <c r="D30" s="84" t="s">
        <v>143</v>
      </c>
      <c r="E30" s="87" t="s">
        <v>676</v>
      </c>
      <c r="F30" s="85"/>
      <c r="G30" s="86">
        <f t="shared" ref="G30:G31" si="0">G31</f>
        <v>1055693.27</v>
      </c>
    </row>
    <row r="31" spans="1:7" ht="24" x14ac:dyDescent="0.3">
      <c r="A31" s="82" t="s">
        <v>185</v>
      </c>
      <c r="B31" s="83" t="s">
        <v>182</v>
      </c>
      <c r="C31" s="84" t="s">
        <v>139</v>
      </c>
      <c r="D31" s="84" t="s">
        <v>143</v>
      </c>
      <c r="E31" s="87" t="s">
        <v>677</v>
      </c>
      <c r="F31" s="85"/>
      <c r="G31" s="86">
        <f t="shared" si="0"/>
        <v>1055693.27</v>
      </c>
    </row>
    <row r="32" spans="1:7" ht="48" x14ac:dyDescent="0.3">
      <c r="A32" s="82" t="s">
        <v>186</v>
      </c>
      <c r="B32" s="83" t="s">
        <v>182</v>
      </c>
      <c r="C32" s="84" t="s">
        <v>139</v>
      </c>
      <c r="D32" s="84" t="s">
        <v>143</v>
      </c>
      <c r="E32" s="87" t="s">
        <v>677</v>
      </c>
      <c r="F32" s="85">
        <v>100</v>
      </c>
      <c r="G32" s="86">
        <v>1055693.27</v>
      </c>
    </row>
    <row r="33" spans="1:7" ht="34.200000000000003" x14ac:dyDescent="0.3">
      <c r="A33" s="78" t="s">
        <v>144</v>
      </c>
      <c r="B33" s="77" t="s">
        <v>182</v>
      </c>
      <c r="C33" s="79" t="s">
        <v>139</v>
      </c>
      <c r="D33" s="79" t="s">
        <v>145</v>
      </c>
      <c r="E33" s="80"/>
      <c r="F33" s="80"/>
      <c r="G33" s="81">
        <f>G34+G41+G50+G55+G62+G67+G73</f>
        <v>25447183.839999996</v>
      </c>
    </row>
    <row r="34" spans="1:7" ht="36" x14ac:dyDescent="0.3">
      <c r="A34" s="82" t="s">
        <v>187</v>
      </c>
      <c r="B34" s="83" t="s">
        <v>182</v>
      </c>
      <c r="C34" s="84" t="s">
        <v>139</v>
      </c>
      <c r="D34" s="84" t="s">
        <v>145</v>
      </c>
      <c r="E34" s="84" t="s">
        <v>564</v>
      </c>
      <c r="F34" s="85"/>
      <c r="G34" s="86">
        <f>G35</f>
        <v>0</v>
      </c>
    </row>
    <row r="35" spans="1:7" ht="36" x14ac:dyDescent="0.3">
      <c r="A35" s="89" t="s">
        <v>565</v>
      </c>
      <c r="B35" s="90" t="s">
        <v>182</v>
      </c>
      <c r="C35" s="91" t="s">
        <v>139</v>
      </c>
      <c r="D35" s="91" t="s">
        <v>145</v>
      </c>
      <c r="E35" s="91" t="s">
        <v>566</v>
      </c>
      <c r="F35" s="92"/>
      <c r="G35" s="86">
        <f>G36</f>
        <v>0</v>
      </c>
    </row>
    <row r="36" spans="1:7" ht="36" x14ac:dyDescent="0.3">
      <c r="A36" s="89" t="s">
        <v>189</v>
      </c>
      <c r="B36" s="90" t="s">
        <v>182</v>
      </c>
      <c r="C36" s="91" t="s">
        <v>139</v>
      </c>
      <c r="D36" s="91" t="s">
        <v>145</v>
      </c>
      <c r="E36" s="91" t="s">
        <v>567</v>
      </c>
      <c r="F36" s="92"/>
      <c r="G36" s="86">
        <f>G39+G37</f>
        <v>0</v>
      </c>
    </row>
    <row r="37" spans="1:7" ht="48" x14ac:dyDescent="0.3">
      <c r="A37" s="89" t="s">
        <v>190</v>
      </c>
      <c r="B37" s="90" t="s">
        <v>182</v>
      </c>
      <c r="C37" s="91" t="s">
        <v>139</v>
      </c>
      <c r="D37" s="91" t="s">
        <v>145</v>
      </c>
      <c r="E37" s="91" t="s">
        <v>568</v>
      </c>
      <c r="F37" s="92"/>
      <c r="G37" s="86">
        <f>G38</f>
        <v>0</v>
      </c>
    </row>
    <row r="38" spans="1:7" ht="48" x14ac:dyDescent="0.3">
      <c r="A38" s="89" t="s">
        <v>186</v>
      </c>
      <c r="B38" s="90" t="s">
        <v>182</v>
      </c>
      <c r="C38" s="91" t="s">
        <v>139</v>
      </c>
      <c r="D38" s="91" t="s">
        <v>145</v>
      </c>
      <c r="E38" s="91" t="s">
        <v>568</v>
      </c>
      <c r="F38" s="92">
        <v>100</v>
      </c>
      <c r="G38" s="86"/>
    </row>
    <row r="39" spans="1:7" ht="48" x14ac:dyDescent="0.3">
      <c r="A39" s="89" t="s">
        <v>190</v>
      </c>
      <c r="B39" s="90" t="s">
        <v>182</v>
      </c>
      <c r="C39" s="91" t="s">
        <v>139</v>
      </c>
      <c r="D39" s="91" t="s">
        <v>145</v>
      </c>
      <c r="E39" s="91" t="s">
        <v>883</v>
      </c>
      <c r="F39" s="92"/>
      <c r="G39" s="86">
        <f>G40</f>
        <v>0</v>
      </c>
    </row>
    <row r="40" spans="1:7" ht="48" x14ac:dyDescent="0.3">
      <c r="A40" s="89" t="s">
        <v>186</v>
      </c>
      <c r="B40" s="90" t="s">
        <v>182</v>
      </c>
      <c r="C40" s="91" t="s">
        <v>139</v>
      </c>
      <c r="D40" s="91" t="s">
        <v>145</v>
      </c>
      <c r="E40" s="91" t="s">
        <v>883</v>
      </c>
      <c r="F40" s="92">
        <v>100</v>
      </c>
      <c r="G40" s="86">
        <v>0</v>
      </c>
    </row>
    <row r="41" spans="1:7" ht="24" x14ac:dyDescent="0.3">
      <c r="A41" s="82" t="s">
        <v>194</v>
      </c>
      <c r="B41" s="83" t="s">
        <v>182</v>
      </c>
      <c r="C41" s="84" t="s">
        <v>139</v>
      </c>
      <c r="D41" s="84" t="s">
        <v>145</v>
      </c>
      <c r="E41" s="84" t="s">
        <v>572</v>
      </c>
      <c r="F41" s="85"/>
      <c r="G41" s="86">
        <f>G42</f>
        <v>2247931.7599999998</v>
      </c>
    </row>
    <row r="42" spans="1:7" ht="48" x14ac:dyDescent="0.3">
      <c r="A42" s="82" t="s">
        <v>195</v>
      </c>
      <c r="B42" s="83" t="s">
        <v>182</v>
      </c>
      <c r="C42" s="84" t="s">
        <v>139</v>
      </c>
      <c r="D42" s="84" t="s">
        <v>145</v>
      </c>
      <c r="E42" s="87" t="s">
        <v>573</v>
      </c>
      <c r="F42" s="85"/>
      <c r="G42" s="86">
        <f>G43+G47</f>
        <v>2247931.7599999998</v>
      </c>
    </row>
    <row r="43" spans="1:7" ht="36" x14ac:dyDescent="0.3">
      <c r="A43" s="82" t="s">
        <v>196</v>
      </c>
      <c r="B43" s="83" t="s">
        <v>182</v>
      </c>
      <c r="C43" s="84" t="s">
        <v>139</v>
      </c>
      <c r="D43" s="84" t="s">
        <v>145</v>
      </c>
      <c r="E43" s="87" t="s">
        <v>574</v>
      </c>
      <c r="F43" s="85"/>
      <c r="G43" s="86">
        <f>G44</f>
        <v>48603</v>
      </c>
    </row>
    <row r="44" spans="1:7" x14ac:dyDescent="0.3">
      <c r="A44" s="82" t="s">
        <v>197</v>
      </c>
      <c r="B44" s="83" t="s">
        <v>182</v>
      </c>
      <c r="C44" s="84" t="s">
        <v>139</v>
      </c>
      <c r="D44" s="84" t="s">
        <v>145</v>
      </c>
      <c r="E44" s="87" t="s">
        <v>575</v>
      </c>
      <c r="F44" s="85"/>
      <c r="G44" s="86">
        <f>G46+G45</f>
        <v>48603</v>
      </c>
    </row>
    <row r="45" spans="1:7" ht="48" x14ac:dyDescent="0.3">
      <c r="A45" s="82" t="s">
        <v>186</v>
      </c>
      <c r="B45" s="83" t="s">
        <v>182</v>
      </c>
      <c r="C45" s="84" t="s">
        <v>139</v>
      </c>
      <c r="D45" s="84" t="s">
        <v>145</v>
      </c>
      <c r="E45" s="87" t="s">
        <v>575</v>
      </c>
      <c r="F45" s="85">
        <v>100</v>
      </c>
      <c r="G45" s="86">
        <v>26363</v>
      </c>
    </row>
    <row r="46" spans="1:7" ht="24" x14ac:dyDescent="0.3">
      <c r="A46" s="82" t="s">
        <v>200</v>
      </c>
      <c r="B46" s="83" t="s">
        <v>182</v>
      </c>
      <c r="C46" s="84" t="s">
        <v>139</v>
      </c>
      <c r="D46" s="84" t="s">
        <v>145</v>
      </c>
      <c r="E46" s="87" t="s">
        <v>575</v>
      </c>
      <c r="F46" s="85">
        <v>200</v>
      </c>
      <c r="G46" s="86">
        <v>22240</v>
      </c>
    </row>
    <row r="47" spans="1:7" x14ac:dyDescent="0.3">
      <c r="A47" s="69" t="s">
        <v>199</v>
      </c>
      <c r="B47" s="83" t="s">
        <v>182</v>
      </c>
      <c r="C47" s="84" t="s">
        <v>139</v>
      </c>
      <c r="D47" s="84" t="s">
        <v>145</v>
      </c>
      <c r="E47" s="87" t="s">
        <v>576</v>
      </c>
      <c r="F47" s="85"/>
      <c r="G47" s="86">
        <f t="shared" ref="G47" si="1">G48</f>
        <v>2199328.7599999998</v>
      </c>
    </row>
    <row r="48" spans="1:7" x14ac:dyDescent="0.3">
      <c r="A48" s="82" t="s">
        <v>197</v>
      </c>
      <c r="B48" s="83" t="s">
        <v>182</v>
      </c>
      <c r="C48" s="84" t="s">
        <v>139</v>
      </c>
      <c r="D48" s="84" t="s">
        <v>145</v>
      </c>
      <c r="E48" s="87" t="s">
        <v>577</v>
      </c>
      <c r="F48" s="85"/>
      <c r="G48" s="86">
        <f>G49</f>
        <v>2199328.7599999998</v>
      </c>
    </row>
    <row r="49" spans="1:7" ht="24" x14ac:dyDescent="0.3">
      <c r="A49" s="82" t="s">
        <v>200</v>
      </c>
      <c r="B49" s="83" t="s">
        <v>182</v>
      </c>
      <c r="C49" s="84" t="s">
        <v>139</v>
      </c>
      <c r="D49" s="84" t="s">
        <v>145</v>
      </c>
      <c r="E49" s="87" t="s">
        <v>577</v>
      </c>
      <c r="F49" s="85">
        <v>200</v>
      </c>
      <c r="G49" s="93">
        <v>2199328.7599999998</v>
      </c>
    </row>
    <row r="50" spans="1:7" ht="24" x14ac:dyDescent="0.3">
      <c r="A50" s="82" t="s">
        <v>201</v>
      </c>
      <c r="B50" s="83" t="s">
        <v>182</v>
      </c>
      <c r="C50" s="84" t="s">
        <v>139</v>
      </c>
      <c r="D50" s="84" t="s">
        <v>145</v>
      </c>
      <c r="E50" s="85" t="s">
        <v>578</v>
      </c>
      <c r="F50" s="85"/>
      <c r="G50" s="86">
        <f>G51</f>
        <v>237464</v>
      </c>
    </row>
    <row r="51" spans="1:7" ht="36" x14ac:dyDescent="0.3">
      <c r="A51" s="82" t="s">
        <v>202</v>
      </c>
      <c r="B51" s="83" t="s">
        <v>182</v>
      </c>
      <c r="C51" s="84" t="s">
        <v>139</v>
      </c>
      <c r="D51" s="84" t="s">
        <v>145</v>
      </c>
      <c r="E51" s="85" t="s">
        <v>579</v>
      </c>
      <c r="F51" s="85"/>
      <c r="G51" s="86">
        <f>G52</f>
        <v>237464</v>
      </c>
    </row>
    <row r="52" spans="1:7" ht="36" x14ac:dyDescent="0.3">
      <c r="A52" s="82" t="s">
        <v>203</v>
      </c>
      <c r="B52" s="83" t="s">
        <v>182</v>
      </c>
      <c r="C52" s="84" t="s">
        <v>139</v>
      </c>
      <c r="D52" s="84" t="s">
        <v>145</v>
      </c>
      <c r="E52" s="85" t="s">
        <v>580</v>
      </c>
      <c r="F52" s="85"/>
      <c r="G52" s="86">
        <f>G53</f>
        <v>237464</v>
      </c>
    </row>
    <row r="53" spans="1:7" ht="24" x14ac:dyDescent="0.3">
      <c r="A53" s="82" t="s">
        <v>204</v>
      </c>
      <c r="B53" s="83" t="s">
        <v>182</v>
      </c>
      <c r="C53" s="84" t="s">
        <v>139</v>
      </c>
      <c r="D53" s="84" t="s">
        <v>145</v>
      </c>
      <c r="E53" s="85" t="s">
        <v>581</v>
      </c>
      <c r="F53" s="85"/>
      <c r="G53" s="86">
        <f>G54</f>
        <v>237464</v>
      </c>
    </row>
    <row r="54" spans="1:7" ht="48" x14ac:dyDescent="0.3">
      <c r="A54" s="82" t="s">
        <v>186</v>
      </c>
      <c r="B54" s="83" t="s">
        <v>182</v>
      </c>
      <c r="C54" s="84" t="s">
        <v>139</v>
      </c>
      <c r="D54" s="84" t="s">
        <v>145</v>
      </c>
      <c r="E54" s="85" t="s">
        <v>581</v>
      </c>
      <c r="F54" s="85">
        <v>100</v>
      </c>
      <c r="G54" s="94">
        <v>237464</v>
      </c>
    </row>
    <row r="55" spans="1:7" ht="24" x14ac:dyDescent="0.3">
      <c r="A55" s="82" t="s">
        <v>205</v>
      </c>
      <c r="B55" s="83" t="s">
        <v>182</v>
      </c>
      <c r="C55" s="95" t="s">
        <v>139</v>
      </c>
      <c r="D55" s="95" t="s">
        <v>145</v>
      </c>
      <c r="E55" s="85" t="s">
        <v>582</v>
      </c>
      <c r="F55" s="95"/>
      <c r="G55" s="86">
        <f t="shared" ref="G55:G60" si="2">G56</f>
        <v>755800</v>
      </c>
    </row>
    <row r="56" spans="1:7" ht="48" x14ac:dyDescent="0.3">
      <c r="A56" s="82" t="s">
        <v>206</v>
      </c>
      <c r="B56" s="83" t="s">
        <v>182</v>
      </c>
      <c r="C56" s="95" t="s">
        <v>139</v>
      </c>
      <c r="D56" s="95" t="s">
        <v>145</v>
      </c>
      <c r="E56" s="85" t="s">
        <v>583</v>
      </c>
      <c r="F56" s="95"/>
      <c r="G56" s="86">
        <f t="shared" si="2"/>
        <v>755800</v>
      </c>
    </row>
    <row r="57" spans="1:7" ht="60" x14ac:dyDescent="0.3">
      <c r="A57" s="89" t="s">
        <v>207</v>
      </c>
      <c r="B57" s="90" t="s">
        <v>182</v>
      </c>
      <c r="C57" s="96" t="s">
        <v>139</v>
      </c>
      <c r="D57" s="96" t="s">
        <v>145</v>
      </c>
      <c r="E57" s="92" t="s">
        <v>584</v>
      </c>
      <c r="F57" s="96"/>
      <c r="G57" s="97">
        <f>G58+G59</f>
        <v>755800</v>
      </c>
    </row>
    <row r="58" spans="1:7" ht="36" x14ac:dyDescent="0.3">
      <c r="A58" s="89" t="s">
        <v>208</v>
      </c>
      <c r="B58" s="90" t="s">
        <v>182</v>
      </c>
      <c r="C58" s="96" t="s">
        <v>139</v>
      </c>
      <c r="D58" s="96" t="s">
        <v>145</v>
      </c>
      <c r="E58" s="92" t="s">
        <v>585</v>
      </c>
      <c r="F58" s="96"/>
      <c r="G58" s="97">
        <f>G59</f>
        <v>377900</v>
      </c>
    </row>
    <row r="59" spans="1:7" ht="48" x14ac:dyDescent="0.3">
      <c r="A59" s="89" t="s">
        <v>186</v>
      </c>
      <c r="B59" s="90" t="s">
        <v>182</v>
      </c>
      <c r="C59" s="96" t="s">
        <v>139</v>
      </c>
      <c r="D59" s="96" t="s">
        <v>145</v>
      </c>
      <c r="E59" s="92" t="s">
        <v>585</v>
      </c>
      <c r="F59" s="96" t="s">
        <v>209</v>
      </c>
      <c r="G59" s="97">
        <v>377900</v>
      </c>
    </row>
    <row r="60" spans="1:7" ht="36" x14ac:dyDescent="0.3">
      <c r="A60" s="82" t="s">
        <v>210</v>
      </c>
      <c r="B60" s="83" t="s">
        <v>182</v>
      </c>
      <c r="C60" s="84" t="s">
        <v>139</v>
      </c>
      <c r="D60" s="84" t="s">
        <v>145</v>
      </c>
      <c r="E60" s="87" t="s">
        <v>586</v>
      </c>
      <c r="F60" s="85"/>
      <c r="G60" s="86">
        <f t="shared" si="2"/>
        <v>377900</v>
      </c>
    </row>
    <row r="61" spans="1:7" ht="48" x14ac:dyDescent="0.3">
      <c r="A61" s="82" t="s">
        <v>186</v>
      </c>
      <c r="B61" s="83" t="s">
        <v>182</v>
      </c>
      <c r="C61" s="84" t="s">
        <v>139</v>
      </c>
      <c r="D61" s="84" t="s">
        <v>145</v>
      </c>
      <c r="E61" s="87" t="s">
        <v>586</v>
      </c>
      <c r="F61" s="85">
        <v>100</v>
      </c>
      <c r="G61" s="86">
        <v>377900</v>
      </c>
    </row>
    <row r="62" spans="1:7" ht="36" x14ac:dyDescent="0.3">
      <c r="A62" s="82" t="s">
        <v>211</v>
      </c>
      <c r="B62" s="83" t="s">
        <v>182</v>
      </c>
      <c r="C62" s="95" t="s">
        <v>139</v>
      </c>
      <c r="D62" s="95" t="s">
        <v>145</v>
      </c>
      <c r="E62" s="85" t="s">
        <v>587</v>
      </c>
      <c r="F62" s="95"/>
      <c r="G62" s="86">
        <f>G63</f>
        <v>377900</v>
      </c>
    </row>
    <row r="63" spans="1:7" ht="36" x14ac:dyDescent="0.3">
      <c r="A63" s="82" t="s">
        <v>212</v>
      </c>
      <c r="B63" s="83" t="s">
        <v>182</v>
      </c>
      <c r="C63" s="95" t="s">
        <v>139</v>
      </c>
      <c r="D63" s="95" t="s">
        <v>145</v>
      </c>
      <c r="E63" s="85" t="s">
        <v>588</v>
      </c>
      <c r="F63" s="95"/>
      <c r="G63" s="86">
        <f>G64</f>
        <v>377900</v>
      </c>
    </row>
    <row r="64" spans="1:7" ht="36" x14ac:dyDescent="0.3">
      <c r="A64" s="82" t="s">
        <v>213</v>
      </c>
      <c r="B64" s="83" t="s">
        <v>182</v>
      </c>
      <c r="C64" s="95" t="s">
        <v>139</v>
      </c>
      <c r="D64" s="95" t="s">
        <v>145</v>
      </c>
      <c r="E64" s="85" t="s">
        <v>589</v>
      </c>
      <c r="F64" s="95"/>
      <c r="G64" s="86">
        <f>G65</f>
        <v>377900</v>
      </c>
    </row>
    <row r="65" spans="1:7" ht="36" x14ac:dyDescent="0.3">
      <c r="A65" s="82" t="s">
        <v>214</v>
      </c>
      <c r="B65" s="83" t="s">
        <v>182</v>
      </c>
      <c r="C65" s="95" t="s">
        <v>139</v>
      </c>
      <c r="D65" s="95" t="s">
        <v>145</v>
      </c>
      <c r="E65" s="85" t="s">
        <v>590</v>
      </c>
      <c r="F65" s="95"/>
      <c r="G65" s="86">
        <f>G66</f>
        <v>377900</v>
      </c>
    </row>
    <row r="66" spans="1:7" ht="48" x14ac:dyDescent="0.3">
      <c r="A66" s="82" t="s">
        <v>186</v>
      </c>
      <c r="B66" s="83" t="s">
        <v>182</v>
      </c>
      <c r="C66" s="95" t="s">
        <v>139</v>
      </c>
      <c r="D66" s="95" t="s">
        <v>145</v>
      </c>
      <c r="E66" s="85" t="s">
        <v>590</v>
      </c>
      <c r="F66" s="95" t="s">
        <v>209</v>
      </c>
      <c r="G66" s="86">
        <v>377900</v>
      </c>
    </row>
    <row r="67" spans="1:7" x14ac:dyDescent="0.3">
      <c r="A67" s="82" t="s">
        <v>215</v>
      </c>
      <c r="B67" s="83" t="s">
        <v>182</v>
      </c>
      <c r="C67" s="84" t="s">
        <v>139</v>
      </c>
      <c r="D67" s="84" t="s">
        <v>145</v>
      </c>
      <c r="E67" s="85" t="s">
        <v>591</v>
      </c>
      <c r="F67" s="85"/>
      <c r="G67" s="86">
        <f>G68</f>
        <v>21790298.079999998</v>
      </c>
    </row>
    <row r="68" spans="1:7" ht="24" x14ac:dyDescent="0.3">
      <c r="A68" s="82" t="s">
        <v>216</v>
      </c>
      <c r="B68" s="83" t="s">
        <v>182</v>
      </c>
      <c r="C68" s="84" t="s">
        <v>139</v>
      </c>
      <c r="D68" s="84" t="s">
        <v>145</v>
      </c>
      <c r="E68" s="85" t="s">
        <v>592</v>
      </c>
      <c r="F68" s="85"/>
      <c r="G68" s="86">
        <f>G69+G71</f>
        <v>21790298.079999998</v>
      </c>
    </row>
    <row r="69" spans="1:7" ht="24" x14ac:dyDescent="0.3">
      <c r="A69" s="82" t="s">
        <v>185</v>
      </c>
      <c r="B69" s="83" t="s">
        <v>182</v>
      </c>
      <c r="C69" s="84" t="s">
        <v>139</v>
      </c>
      <c r="D69" s="84" t="s">
        <v>145</v>
      </c>
      <c r="E69" s="85" t="s">
        <v>593</v>
      </c>
      <c r="F69" s="85"/>
      <c r="G69" s="86">
        <f>G70</f>
        <v>21442216.079999998</v>
      </c>
    </row>
    <row r="70" spans="1:7" ht="48" x14ac:dyDescent="0.3">
      <c r="A70" s="82" t="s">
        <v>186</v>
      </c>
      <c r="B70" s="83" t="s">
        <v>182</v>
      </c>
      <c r="C70" s="84" t="s">
        <v>139</v>
      </c>
      <c r="D70" s="84" t="s">
        <v>145</v>
      </c>
      <c r="E70" s="85" t="s">
        <v>593</v>
      </c>
      <c r="F70" s="85">
        <v>100</v>
      </c>
      <c r="G70" s="94">
        <v>21442216.079999998</v>
      </c>
    </row>
    <row r="71" spans="1:7" ht="24" x14ac:dyDescent="0.3">
      <c r="A71" s="82" t="s">
        <v>218</v>
      </c>
      <c r="B71" s="83" t="s">
        <v>182</v>
      </c>
      <c r="C71" s="84" t="s">
        <v>139</v>
      </c>
      <c r="D71" s="84" t="s">
        <v>145</v>
      </c>
      <c r="E71" s="85" t="s">
        <v>594</v>
      </c>
      <c r="F71" s="85"/>
      <c r="G71" s="86">
        <f>G72</f>
        <v>348082</v>
      </c>
    </row>
    <row r="72" spans="1:7" ht="48" x14ac:dyDescent="0.3">
      <c r="A72" s="82" t="s">
        <v>186</v>
      </c>
      <c r="B72" s="83" t="s">
        <v>182</v>
      </c>
      <c r="C72" s="84" t="s">
        <v>139</v>
      </c>
      <c r="D72" s="84" t="s">
        <v>145</v>
      </c>
      <c r="E72" s="85" t="s">
        <v>594</v>
      </c>
      <c r="F72" s="85">
        <v>100</v>
      </c>
      <c r="G72" s="86">
        <v>348082</v>
      </c>
    </row>
    <row r="73" spans="1:7" x14ac:dyDescent="0.3">
      <c r="A73" s="82" t="s">
        <v>219</v>
      </c>
      <c r="B73" s="83" t="s">
        <v>182</v>
      </c>
      <c r="C73" s="84" t="s">
        <v>139</v>
      </c>
      <c r="D73" s="84" t="s">
        <v>145</v>
      </c>
      <c r="E73" s="85" t="s">
        <v>595</v>
      </c>
      <c r="F73" s="85"/>
      <c r="G73" s="86">
        <f>G74</f>
        <v>37790</v>
      </c>
    </row>
    <row r="74" spans="1:7" ht="36" x14ac:dyDescent="0.3">
      <c r="A74" s="82" t="s">
        <v>220</v>
      </c>
      <c r="B74" s="83" t="s">
        <v>182</v>
      </c>
      <c r="C74" s="84" t="s">
        <v>139</v>
      </c>
      <c r="D74" s="84" t="s">
        <v>145</v>
      </c>
      <c r="E74" s="85" t="s">
        <v>596</v>
      </c>
      <c r="F74" s="85"/>
      <c r="G74" s="86">
        <f>G75</f>
        <v>37790</v>
      </c>
    </row>
    <row r="75" spans="1:7" ht="48" x14ac:dyDescent="0.3">
      <c r="A75" s="82" t="s">
        <v>597</v>
      </c>
      <c r="B75" s="83" t="s">
        <v>182</v>
      </c>
      <c r="C75" s="84" t="s">
        <v>139</v>
      </c>
      <c r="D75" s="84" t="s">
        <v>145</v>
      </c>
      <c r="E75" s="85" t="s">
        <v>598</v>
      </c>
      <c r="F75" s="85"/>
      <c r="G75" s="86">
        <f>G76</f>
        <v>37790</v>
      </c>
    </row>
    <row r="76" spans="1:7" ht="48" x14ac:dyDescent="0.3">
      <c r="A76" s="82" t="s">
        <v>186</v>
      </c>
      <c r="B76" s="83" t="s">
        <v>182</v>
      </c>
      <c r="C76" s="84" t="s">
        <v>139</v>
      </c>
      <c r="D76" s="84" t="s">
        <v>145</v>
      </c>
      <c r="E76" s="85" t="s">
        <v>598</v>
      </c>
      <c r="F76" s="85">
        <v>100</v>
      </c>
      <c r="G76" s="94">
        <v>37790</v>
      </c>
    </row>
    <row r="77" spans="1:7" x14ac:dyDescent="0.3">
      <c r="A77" s="78" t="s">
        <v>884</v>
      </c>
      <c r="B77" s="77" t="s">
        <v>182</v>
      </c>
      <c r="C77" s="79" t="s">
        <v>139</v>
      </c>
      <c r="D77" s="79" t="s">
        <v>146</v>
      </c>
      <c r="E77" s="80"/>
      <c r="F77" s="80"/>
      <c r="G77" s="98">
        <f t="shared" ref="G77:G80" si="3">G78</f>
        <v>1986</v>
      </c>
    </row>
    <row r="78" spans="1:7" ht="24" x14ac:dyDescent="0.3">
      <c r="A78" s="82" t="s">
        <v>885</v>
      </c>
      <c r="B78" s="83" t="s">
        <v>182</v>
      </c>
      <c r="C78" s="84" t="s">
        <v>139</v>
      </c>
      <c r="D78" s="84" t="s">
        <v>146</v>
      </c>
      <c r="E78" s="85" t="s">
        <v>621</v>
      </c>
      <c r="F78" s="85"/>
      <c r="G78" s="94">
        <f t="shared" si="3"/>
        <v>1986</v>
      </c>
    </row>
    <row r="79" spans="1:7" ht="24" x14ac:dyDescent="0.3">
      <c r="A79" s="82" t="s">
        <v>247</v>
      </c>
      <c r="B79" s="83" t="s">
        <v>182</v>
      </c>
      <c r="C79" s="84" t="s">
        <v>139</v>
      </c>
      <c r="D79" s="84" t="s">
        <v>146</v>
      </c>
      <c r="E79" s="85" t="s">
        <v>622</v>
      </c>
      <c r="F79" s="85"/>
      <c r="G79" s="94">
        <f t="shared" si="3"/>
        <v>1986</v>
      </c>
    </row>
    <row r="80" spans="1:7" ht="36" x14ac:dyDescent="0.3">
      <c r="A80" s="82" t="s">
        <v>886</v>
      </c>
      <c r="B80" s="83" t="s">
        <v>182</v>
      </c>
      <c r="C80" s="84" t="s">
        <v>139</v>
      </c>
      <c r="D80" s="84" t="s">
        <v>146</v>
      </c>
      <c r="E80" s="85" t="s">
        <v>887</v>
      </c>
      <c r="F80" s="85"/>
      <c r="G80" s="94">
        <f t="shared" si="3"/>
        <v>1986</v>
      </c>
    </row>
    <row r="81" spans="1:7" ht="24" x14ac:dyDescent="0.3">
      <c r="A81" s="82" t="s">
        <v>198</v>
      </c>
      <c r="B81" s="83" t="s">
        <v>182</v>
      </c>
      <c r="C81" s="84" t="s">
        <v>139</v>
      </c>
      <c r="D81" s="84" t="s">
        <v>146</v>
      </c>
      <c r="E81" s="85" t="s">
        <v>887</v>
      </c>
      <c r="F81" s="85">
        <v>200</v>
      </c>
      <c r="G81" s="94">
        <v>1986</v>
      </c>
    </row>
    <row r="82" spans="1:7" ht="34.200000000000003" x14ac:dyDescent="0.3">
      <c r="A82" s="78" t="s">
        <v>147</v>
      </c>
      <c r="B82" s="77" t="s">
        <v>182</v>
      </c>
      <c r="C82" s="79" t="s">
        <v>139</v>
      </c>
      <c r="D82" s="79" t="s">
        <v>148</v>
      </c>
      <c r="E82" s="80"/>
      <c r="F82" s="80"/>
      <c r="G82" s="98">
        <f>G83+G88</f>
        <v>4107326.3099999996</v>
      </c>
    </row>
    <row r="83" spans="1:7" ht="72" x14ac:dyDescent="0.3">
      <c r="A83" s="82" t="s">
        <v>313</v>
      </c>
      <c r="B83" s="83" t="s">
        <v>182</v>
      </c>
      <c r="C83" s="84" t="s">
        <v>139</v>
      </c>
      <c r="D83" s="84" t="s">
        <v>148</v>
      </c>
      <c r="E83" s="85" t="s">
        <v>678</v>
      </c>
      <c r="F83" s="85"/>
      <c r="G83" s="94">
        <f>G84</f>
        <v>3375951.32</v>
      </c>
    </row>
    <row r="84" spans="1:7" ht="36" x14ac:dyDescent="0.3">
      <c r="A84" s="82" t="s">
        <v>314</v>
      </c>
      <c r="B84" s="83" t="s">
        <v>182</v>
      </c>
      <c r="C84" s="84" t="s">
        <v>139</v>
      </c>
      <c r="D84" s="84" t="s">
        <v>148</v>
      </c>
      <c r="E84" s="85" t="s">
        <v>679</v>
      </c>
      <c r="F84" s="85"/>
      <c r="G84" s="94">
        <f>G85</f>
        <v>3375951.32</v>
      </c>
    </row>
    <row r="85" spans="1:7" ht="24" x14ac:dyDescent="0.3">
      <c r="A85" s="82" t="s">
        <v>315</v>
      </c>
      <c r="B85" s="83" t="s">
        <v>182</v>
      </c>
      <c r="C85" s="84" t="s">
        <v>139</v>
      </c>
      <c r="D85" s="84" t="s">
        <v>148</v>
      </c>
      <c r="E85" s="85" t="s">
        <v>680</v>
      </c>
      <c r="F85" s="85"/>
      <c r="G85" s="94">
        <f>G86</f>
        <v>3375951.32</v>
      </c>
    </row>
    <row r="86" spans="1:7" ht="24" x14ac:dyDescent="0.3">
      <c r="A86" s="82" t="s">
        <v>185</v>
      </c>
      <c r="B86" s="83" t="s">
        <v>182</v>
      </c>
      <c r="C86" s="84" t="s">
        <v>139</v>
      </c>
      <c r="D86" s="84" t="s">
        <v>148</v>
      </c>
      <c r="E86" s="85" t="s">
        <v>681</v>
      </c>
      <c r="F86" s="85"/>
      <c r="G86" s="94">
        <f>G87</f>
        <v>3375951.32</v>
      </c>
    </row>
    <row r="87" spans="1:7" ht="48" x14ac:dyDescent="0.3">
      <c r="A87" s="82" t="s">
        <v>186</v>
      </c>
      <c r="B87" s="83" t="s">
        <v>182</v>
      </c>
      <c r="C87" s="84" t="s">
        <v>139</v>
      </c>
      <c r="D87" s="84" t="s">
        <v>148</v>
      </c>
      <c r="E87" s="85" t="s">
        <v>681</v>
      </c>
      <c r="F87" s="85">
        <v>100</v>
      </c>
      <c r="G87" s="94">
        <v>3375951.32</v>
      </c>
    </row>
    <row r="88" spans="1:7" ht="24" x14ac:dyDescent="0.3">
      <c r="A88" s="82" t="s">
        <v>682</v>
      </c>
      <c r="B88" s="83" t="s">
        <v>182</v>
      </c>
      <c r="C88" s="84" t="s">
        <v>139</v>
      </c>
      <c r="D88" s="84" t="s">
        <v>148</v>
      </c>
      <c r="E88" s="85" t="s">
        <v>683</v>
      </c>
      <c r="F88" s="85"/>
      <c r="G88" s="94">
        <f>G89+G92</f>
        <v>731374.99</v>
      </c>
    </row>
    <row r="89" spans="1:7" ht="24" x14ac:dyDescent="0.3">
      <c r="A89" s="82" t="s">
        <v>684</v>
      </c>
      <c r="B89" s="83" t="s">
        <v>182</v>
      </c>
      <c r="C89" s="84" t="s">
        <v>139</v>
      </c>
      <c r="D89" s="84" t="s">
        <v>148</v>
      </c>
      <c r="E89" s="85" t="s">
        <v>685</v>
      </c>
      <c r="F89" s="85" t="s">
        <v>411</v>
      </c>
      <c r="G89" s="94">
        <f t="shared" ref="G89:G90" si="4">G90</f>
        <v>383292.99</v>
      </c>
    </row>
    <row r="90" spans="1:7" ht="24" x14ac:dyDescent="0.3">
      <c r="A90" s="82" t="s">
        <v>185</v>
      </c>
      <c r="B90" s="83" t="s">
        <v>182</v>
      </c>
      <c r="C90" s="84" t="s">
        <v>139</v>
      </c>
      <c r="D90" s="84" t="s">
        <v>148</v>
      </c>
      <c r="E90" s="85" t="s">
        <v>686</v>
      </c>
      <c r="F90" s="85"/>
      <c r="G90" s="94">
        <f t="shared" si="4"/>
        <v>383292.99</v>
      </c>
    </row>
    <row r="91" spans="1:7" ht="48" x14ac:dyDescent="0.3">
      <c r="A91" s="82" t="s">
        <v>186</v>
      </c>
      <c r="B91" s="83" t="s">
        <v>182</v>
      </c>
      <c r="C91" s="84" t="s">
        <v>139</v>
      </c>
      <c r="D91" s="84" t="s">
        <v>148</v>
      </c>
      <c r="E91" s="85" t="s">
        <v>686</v>
      </c>
      <c r="F91" s="85" t="s">
        <v>209</v>
      </c>
      <c r="G91" s="94">
        <v>383292.99</v>
      </c>
    </row>
    <row r="92" spans="1:7" ht="24" x14ac:dyDescent="0.3">
      <c r="A92" s="82" t="s">
        <v>687</v>
      </c>
      <c r="B92" s="83" t="s">
        <v>182</v>
      </c>
      <c r="C92" s="84" t="s">
        <v>139</v>
      </c>
      <c r="D92" s="84" t="s">
        <v>148</v>
      </c>
      <c r="E92" s="85" t="s">
        <v>688</v>
      </c>
      <c r="F92" s="85"/>
      <c r="G92" s="94">
        <f t="shared" ref="G92:G93" si="5">G93</f>
        <v>348082</v>
      </c>
    </row>
    <row r="93" spans="1:7" ht="24" x14ac:dyDescent="0.3">
      <c r="A93" s="82" t="s">
        <v>312</v>
      </c>
      <c r="B93" s="83" t="s">
        <v>182</v>
      </c>
      <c r="C93" s="84" t="s">
        <v>139</v>
      </c>
      <c r="D93" s="84" t="s">
        <v>148</v>
      </c>
      <c r="E93" s="85" t="s">
        <v>689</v>
      </c>
      <c r="F93" s="85"/>
      <c r="G93" s="94">
        <f t="shared" si="5"/>
        <v>348082</v>
      </c>
    </row>
    <row r="94" spans="1:7" ht="48" x14ac:dyDescent="0.3">
      <c r="A94" s="82" t="s">
        <v>186</v>
      </c>
      <c r="B94" s="83" t="s">
        <v>182</v>
      </c>
      <c r="C94" s="84" t="s">
        <v>139</v>
      </c>
      <c r="D94" s="84" t="s">
        <v>148</v>
      </c>
      <c r="E94" s="85" t="s">
        <v>689</v>
      </c>
      <c r="F94" s="85" t="s">
        <v>209</v>
      </c>
      <c r="G94" s="94">
        <v>348082</v>
      </c>
    </row>
    <row r="95" spans="1:7" x14ac:dyDescent="0.3">
      <c r="A95" s="78" t="s">
        <v>888</v>
      </c>
      <c r="B95" s="83" t="s">
        <v>182</v>
      </c>
      <c r="C95" s="84" t="s">
        <v>139</v>
      </c>
      <c r="D95" s="84" t="s">
        <v>162</v>
      </c>
      <c r="E95" s="85"/>
      <c r="F95" s="85"/>
      <c r="G95" s="94">
        <f>G96</f>
        <v>171936</v>
      </c>
    </row>
    <row r="96" spans="1:7" x14ac:dyDescent="0.3">
      <c r="A96" s="82" t="s">
        <v>889</v>
      </c>
      <c r="B96" s="83" t="s">
        <v>182</v>
      </c>
      <c r="C96" s="84" t="s">
        <v>139</v>
      </c>
      <c r="D96" s="84" t="s">
        <v>162</v>
      </c>
      <c r="E96" s="85" t="s">
        <v>595</v>
      </c>
      <c r="F96" s="85"/>
      <c r="G96" s="94">
        <f>G97</f>
        <v>171936</v>
      </c>
    </row>
    <row r="97" spans="1:7" x14ac:dyDescent="0.3">
      <c r="A97" s="82" t="s">
        <v>890</v>
      </c>
      <c r="B97" s="83" t="s">
        <v>182</v>
      </c>
      <c r="C97" s="84" t="s">
        <v>139</v>
      </c>
      <c r="D97" s="84" t="s">
        <v>162</v>
      </c>
      <c r="E97" s="85" t="s">
        <v>891</v>
      </c>
      <c r="F97" s="85"/>
      <c r="G97" s="94">
        <f>G98</f>
        <v>171936</v>
      </c>
    </row>
    <row r="98" spans="1:7" x14ac:dyDescent="0.3">
      <c r="A98" s="82" t="s">
        <v>892</v>
      </c>
      <c r="B98" s="83" t="s">
        <v>182</v>
      </c>
      <c r="C98" s="84" t="s">
        <v>139</v>
      </c>
      <c r="D98" s="84" t="s">
        <v>162</v>
      </c>
      <c r="E98" s="85" t="s">
        <v>893</v>
      </c>
      <c r="F98" s="85"/>
      <c r="G98" s="94">
        <f>G99</f>
        <v>171936</v>
      </c>
    </row>
    <row r="99" spans="1:7" x14ac:dyDescent="0.3">
      <c r="A99" s="82" t="s">
        <v>217</v>
      </c>
      <c r="B99" s="83" t="s">
        <v>182</v>
      </c>
      <c r="C99" s="84" t="s">
        <v>139</v>
      </c>
      <c r="D99" s="84" t="s">
        <v>162</v>
      </c>
      <c r="E99" s="85" t="s">
        <v>893</v>
      </c>
      <c r="F99" s="85">
        <v>800</v>
      </c>
      <c r="G99" s="94">
        <v>171936</v>
      </c>
    </row>
    <row r="100" spans="1:7" x14ac:dyDescent="0.3">
      <c r="A100" s="78" t="s">
        <v>221</v>
      </c>
      <c r="B100" s="77" t="s">
        <v>182</v>
      </c>
      <c r="C100" s="79" t="s">
        <v>139</v>
      </c>
      <c r="D100" s="134">
        <v>11</v>
      </c>
      <c r="E100" s="80"/>
      <c r="F100" s="80"/>
      <c r="G100" s="81">
        <f>G101</f>
        <v>0</v>
      </c>
    </row>
    <row r="101" spans="1:7" x14ac:dyDescent="0.3">
      <c r="A101" s="82" t="s">
        <v>149</v>
      </c>
      <c r="B101" s="83" t="s">
        <v>182</v>
      </c>
      <c r="C101" s="84" t="s">
        <v>139</v>
      </c>
      <c r="D101" s="135">
        <v>11</v>
      </c>
      <c r="E101" s="85" t="s">
        <v>599</v>
      </c>
      <c r="F101" s="85"/>
      <c r="G101" s="86">
        <f>G102</f>
        <v>0</v>
      </c>
    </row>
    <row r="102" spans="1:7" x14ac:dyDescent="0.3">
      <c r="A102" s="82" t="s">
        <v>222</v>
      </c>
      <c r="B102" s="83" t="s">
        <v>182</v>
      </c>
      <c r="C102" s="84" t="s">
        <v>139</v>
      </c>
      <c r="D102" s="135">
        <v>11</v>
      </c>
      <c r="E102" s="85" t="s">
        <v>600</v>
      </c>
      <c r="F102" s="85"/>
      <c r="G102" s="86">
        <f>G103</f>
        <v>0</v>
      </c>
    </row>
    <row r="103" spans="1:7" x14ac:dyDescent="0.3">
      <c r="A103" s="69" t="s">
        <v>223</v>
      </c>
      <c r="B103" s="83" t="s">
        <v>182</v>
      </c>
      <c r="C103" s="84" t="s">
        <v>139</v>
      </c>
      <c r="D103" s="135">
        <v>11</v>
      </c>
      <c r="E103" s="85" t="s">
        <v>601</v>
      </c>
      <c r="F103" s="85"/>
      <c r="G103" s="86">
        <f>G104</f>
        <v>0</v>
      </c>
    </row>
    <row r="104" spans="1:7" x14ac:dyDescent="0.3">
      <c r="A104" s="82" t="s">
        <v>217</v>
      </c>
      <c r="B104" s="83" t="s">
        <v>182</v>
      </c>
      <c r="C104" s="84" t="s">
        <v>139</v>
      </c>
      <c r="D104" s="135">
        <v>11</v>
      </c>
      <c r="E104" s="85" t="s">
        <v>601</v>
      </c>
      <c r="F104" s="85">
        <v>800</v>
      </c>
      <c r="G104" s="86">
        <v>0</v>
      </c>
    </row>
    <row r="105" spans="1:7" x14ac:dyDescent="0.3">
      <c r="A105" s="78" t="s">
        <v>151</v>
      </c>
      <c r="B105" s="77" t="s">
        <v>182</v>
      </c>
      <c r="C105" s="79" t="s">
        <v>139</v>
      </c>
      <c r="D105" s="134">
        <v>13</v>
      </c>
      <c r="E105" s="80"/>
      <c r="F105" s="80"/>
      <c r="G105" s="81">
        <f>G111+G127+G144+G151+G167+G132+G117+G122+G106+G137+G162</f>
        <v>43212086.310000002</v>
      </c>
    </row>
    <row r="106" spans="1:7" ht="24" x14ac:dyDescent="0.3">
      <c r="A106" s="82" t="s">
        <v>292</v>
      </c>
      <c r="B106" s="83" t="s">
        <v>182</v>
      </c>
      <c r="C106" s="84" t="s">
        <v>139</v>
      </c>
      <c r="D106" s="85" t="s">
        <v>152</v>
      </c>
      <c r="E106" s="85" t="s">
        <v>690</v>
      </c>
      <c r="F106" s="85"/>
      <c r="G106" s="86">
        <f>G107</f>
        <v>195414</v>
      </c>
    </row>
    <row r="107" spans="1:7" ht="36" x14ac:dyDescent="0.3">
      <c r="A107" s="82" t="s">
        <v>316</v>
      </c>
      <c r="B107" s="83" t="s">
        <v>182</v>
      </c>
      <c r="C107" s="84" t="s">
        <v>139</v>
      </c>
      <c r="D107" s="85" t="s">
        <v>152</v>
      </c>
      <c r="E107" s="85" t="s">
        <v>691</v>
      </c>
      <c r="F107" s="85"/>
      <c r="G107" s="86">
        <f>G108</f>
        <v>195414</v>
      </c>
    </row>
    <row r="108" spans="1:7" ht="36" x14ac:dyDescent="0.3">
      <c r="A108" s="82" t="s">
        <v>317</v>
      </c>
      <c r="B108" s="83" t="s">
        <v>182</v>
      </c>
      <c r="C108" s="84" t="s">
        <v>139</v>
      </c>
      <c r="D108" s="85" t="s">
        <v>152</v>
      </c>
      <c r="E108" s="85" t="s">
        <v>692</v>
      </c>
      <c r="F108" s="85"/>
      <c r="G108" s="86">
        <f>G109</f>
        <v>195414</v>
      </c>
    </row>
    <row r="109" spans="1:7" ht="36" x14ac:dyDescent="0.3">
      <c r="A109" s="82" t="s">
        <v>693</v>
      </c>
      <c r="B109" s="83" t="s">
        <v>182</v>
      </c>
      <c r="C109" s="84" t="s">
        <v>139</v>
      </c>
      <c r="D109" s="85" t="s">
        <v>152</v>
      </c>
      <c r="E109" s="85" t="s">
        <v>318</v>
      </c>
      <c r="F109" s="85"/>
      <c r="G109" s="86">
        <f>G110</f>
        <v>195414</v>
      </c>
    </row>
    <row r="110" spans="1:7" ht="48" x14ac:dyDescent="0.3">
      <c r="A110" s="82" t="s">
        <v>186</v>
      </c>
      <c r="B110" s="83" t="s">
        <v>182</v>
      </c>
      <c r="C110" s="84" t="s">
        <v>139</v>
      </c>
      <c r="D110" s="85" t="s">
        <v>152</v>
      </c>
      <c r="E110" s="85" t="s">
        <v>318</v>
      </c>
      <c r="F110" s="85">
        <v>100</v>
      </c>
      <c r="G110" s="86">
        <v>195414</v>
      </c>
    </row>
    <row r="111" spans="1:7" ht="60" x14ac:dyDescent="0.3">
      <c r="A111" s="82" t="s">
        <v>224</v>
      </c>
      <c r="B111" s="83" t="s">
        <v>182</v>
      </c>
      <c r="C111" s="84" t="s">
        <v>139</v>
      </c>
      <c r="D111" s="135">
        <v>13</v>
      </c>
      <c r="E111" s="84" t="s">
        <v>602</v>
      </c>
      <c r="F111" s="85"/>
      <c r="G111" s="86">
        <f>G112</f>
        <v>575188.69999999995</v>
      </c>
    </row>
    <row r="112" spans="1:7" ht="72" x14ac:dyDescent="0.3">
      <c r="A112" s="82" t="s">
        <v>225</v>
      </c>
      <c r="B112" s="83" t="s">
        <v>182</v>
      </c>
      <c r="C112" s="84" t="s">
        <v>139</v>
      </c>
      <c r="D112" s="135">
        <v>13</v>
      </c>
      <c r="E112" s="85" t="s">
        <v>603</v>
      </c>
      <c r="F112" s="85"/>
      <c r="G112" s="86">
        <f>G113</f>
        <v>575188.69999999995</v>
      </c>
    </row>
    <row r="113" spans="1:7" x14ac:dyDescent="0.3">
      <c r="A113" s="69" t="s">
        <v>226</v>
      </c>
      <c r="B113" s="83" t="s">
        <v>182</v>
      </c>
      <c r="C113" s="84" t="s">
        <v>139</v>
      </c>
      <c r="D113" s="135">
        <v>13</v>
      </c>
      <c r="E113" s="85" t="s">
        <v>604</v>
      </c>
      <c r="F113" s="85"/>
      <c r="G113" s="86">
        <f>G114</f>
        <v>575188.69999999995</v>
      </c>
    </row>
    <row r="114" spans="1:7" x14ac:dyDescent="0.3">
      <c r="A114" s="82" t="s">
        <v>227</v>
      </c>
      <c r="B114" s="83" t="s">
        <v>182</v>
      </c>
      <c r="C114" s="84" t="s">
        <v>139</v>
      </c>
      <c r="D114" s="135">
        <v>13</v>
      </c>
      <c r="E114" s="85" t="s">
        <v>605</v>
      </c>
      <c r="F114" s="85"/>
      <c r="G114" s="86">
        <f>G115+G116</f>
        <v>575188.69999999995</v>
      </c>
    </row>
    <row r="115" spans="1:7" ht="24" x14ac:dyDescent="0.3">
      <c r="A115" s="82" t="s">
        <v>200</v>
      </c>
      <c r="B115" s="83" t="s">
        <v>182</v>
      </c>
      <c r="C115" s="84" t="s">
        <v>139</v>
      </c>
      <c r="D115" s="135">
        <v>13</v>
      </c>
      <c r="E115" s="85" t="s">
        <v>605</v>
      </c>
      <c r="F115" s="85">
        <v>200</v>
      </c>
      <c r="G115" s="86">
        <v>451009.7</v>
      </c>
    </row>
    <row r="116" spans="1:7" x14ac:dyDescent="0.3">
      <c r="A116" s="82" t="s">
        <v>217</v>
      </c>
      <c r="B116" s="83" t="s">
        <v>182</v>
      </c>
      <c r="C116" s="84" t="s">
        <v>139</v>
      </c>
      <c r="D116" s="135">
        <v>13</v>
      </c>
      <c r="E116" s="85" t="s">
        <v>605</v>
      </c>
      <c r="F116" s="85">
        <v>800</v>
      </c>
      <c r="G116" s="94">
        <v>124179</v>
      </c>
    </row>
    <row r="117" spans="1:7" ht="22.8" x14ac:dyDescent="0.3">
      <c r="A117" s="78" t="s">
        <v>229</v>
      </c>
      <c r="B117" s="83" t="s">
        <v>182</v>
      </c>
      <c r="C117" s="84" t="s">
        <v>139</v>
      </c>
      <c r="D117" s="135">
        <v>13</v>
      </c>
      <c r="E117" s="84" t="s">
        <v>606</v>
      </c>
      <c r="F117" s="85"/>
      <c r="G117" s="94">
        <f>G118</f>
        <v>411059</v>
      </c>
    </row>
    <row r="118" spans="1:7" ht="34.200000000000003" x14ac:dyDescent="0.3">
      <c r="A118" s="78" t="s">
        <v>230</v>
      </c>
      <c r="B118" s="83" t="s">
        <v>182</v>
      </c>
      <c r="C118" s="84" t="s">
        <v>139</v>
      </c>
      <c r="D118" s="135">
        <v>13</v>
      </c>
      <c r="E118" s="85" t="s">
        <v>607</v>
      </c>
      <c r="F118" s="85"/>
      <c r="G118" s="94">
        <f>G119</f>
        <v>411059</v>
      </c>
    </row>
    <row r="119" spans="1:7" ht="24" x14ac:dyDescent="0.3">
      <c r="A119" s="82" t="s">
        <v>608</v>
      </c>
      <c r="B119" s="83" t="s">
        <v>182</v>
      </c>
      <c r="C119" s="84" t="s">
        <v>139</v>
      </c>
      <c r="D119" s="135">
        <v>13</v>
      </c>
      <c r="E119" s="85" t="s">
        <v>609</v>
      </c>
      <c r="F119" s="85"/>
      <c r="G119" s="94">
        <f>G120</f>
        <v>411059</v>
      </c>
    </row>
    <row r="120" spans="1:7" x14ac:dyDescent="0.3">
      <c r="A120" s="82" t="s">
        <v>610</v>
      </c>
      <c r="B120" s="83" t="s">
        <v>182</v>
      </c>
      <c r="C120" s="84" t="s">
        <v>139</v>
      </c>
      <c r="D120" s="135">
        <v>13</v>
      </c>
      <c r="E120" s="85" t="s">
        <v>232</v>
      </c>
      <c r="F120" s="85"/>
      <c r="G120" s="94">
        <f>G121</f>
        <v>411059</v>
      </c>
    </row>
    <row r="121" spans="1:7" ht="24" x14ac:dyDescent="0.3">
      <c r="A121" s="82" t="s">
        <v>200</v>
      </c>
      <c r="B121" s="83" t="s">
        <v>182</v>
      </c>
      <c r="C121" s="84" t="s">
        <v>139</v>
      </c>
      <c r="D121" s="135">
        <v>13</v>
      </c>
      <c r="E121" s="85" t="s">
        <v>232</v>
      </c>
      <c r="F121" s="85">
        <v>200</v>
      </c>
      <c r="G121" s="94">
        <v>411059</v>
      </c>
    </row>
    <row r="122" spans="1:7" ht="24" x14ac:dyDescent="0.3">
      <c r="A122" s="82" t="s">
        <v>233</v>
      </c>
      <c r="B122" s="83" t="s">
        <v>182</v>
      </c>
      <c r="C122" s="84" t="s">
        <v>139</v>
      </c>
      <c r="D122" s="135">
        <v>13</v>
      </c>
      <c r="E122" s="85" t="s">
        <v>578</v>
      </c>
      <c r="F122" s="85"/>
      <c r="G122" s="94">
        <f>G123</f>
        <v>100000</v>
      </c>
    </row>
    <row r="123" spans="1:7" ht="48" x14ac:dyDescent="0.3">
      <c r="A123" s="82" t="s">
        <v>234</v>
      </c>
      <c r="B123" s="83" t="s">
        <v>611</v>
      </c>
      <c r="C123" s="84" t="s">
        <v>139</v>
      </c>
      <c r="D123" s="135">
        <v>13</v>
      </c>
      <c r="E123" s="85" t="s">
        <v>612</v>
      </c>
      <c r="F123" s="85"/>
      <c r="G123" s="94">
        <f>G124</f>
        <v>100000</v>
      </c>
    </row>
    <row r="124" spans="1:7" ht="24" x14ac:dyDescent="0.3">
      <c r="A124" s="82" t="s">
        <v>235</v>
      </c>
      <c r="B124" s="83" t="s">
        <v>182</v>
      </c>
      <c r="C124" s="84" t="s">
        <v>139</v>
      </c>
      <c r="D124" s="135">
        <v>13</v>
      </c>
      <c r="E124" s="85" t="s">
        <v>613</v>
      </c>
      <c r="F124" s="85"/>
      <c r="G124" s="94">
        <f>G125</f>
        <v>100000</v>
      </c>
    </row>
    <row r="125" spans="1:7" ht="24" x14ac:dyDescent="0.3">
      <c r="A125" s="82" t="s">
        <v>236</v>
      </c>
      <c r="B125" s="83" t="s">
        <v>182</v>
      </c>
      <c r="C125" s="84" t="s">
        <v>139</v>
      </c>
      <c r="D125" s="135">
        <v>13</v>
      </c>
      <c r="E125" s="85" t="s">
        <v>237</v>
      </c>
      <c r="F125" s="85"/>
      <c r="G125" s="94">
        <f>G126</f>
        <v>100000</v>
      </c>
    </row>
    <row r="126" spans="1:7" ht="24" x14ac:dyDescent="0.3">
      <c r="A126" s="82" t="s">
        <v>200</v>
      </c>
      <c r="B126" s="83" t="s">
        <v>182</v>
      </c>
      <c r="C126" s="84" t="s">
        <v>139</v>
      </c>
      <c r="D126" s="135">
        <v>13</v>
      </c>
      <c r="E126" s="85" t="s">
        <v>237</v>
      </c>
      <c r="F126" s="85">
        <v>200</v>
      </c>
      <c r="G126" s="94">
        <v>100000</v>
      </c>
    </row>
    <row r="127" spans="1:7" ht="36" x14ac:dyDescent="0.3">
      <c r="A127" s="82" t="s">
        <v>238</v>
      </c>
      <c r="B127" s="83" t="s">
        <v>182</v>
      </c>
      <c r="C127" s="84" t="s">
        <v>139</v>
      </c>
      <c r="D127" s="135">
        <v>13</v>
      </c>
      <c r="E127" s="85" t="s">
        <v>614</v>
      </c>
      <c r="F127" s="85"/>
      <c r="G127" s="86">
        <f>G128</f>
        <v>317948</v>
      </c>
    </row>
    <row r="128" spans="1:7" ht="24" x14ac:dyDescent="0.3">
      <c r="A128" s="82" t="s">
        <v>239</v>
      </c>
      <c r="B128" s="83" t="s">
        <v>182</v>
      </c>
      <c r="C128" s="84" t="s">
        <v>139</v>
      </c>
      <c r="D128" s="135">
        <v>13</v>
      </c>
      <c r="E128" s="85" t="s">
        <v>615</v>
      </c>
      <c r="F128" s="85"/>
      <c r="G128" s="86">
        <f>G129</f>
        <v>317948</v>
      </c>
    </row>
    <row r="129" spans="1:7" ht="24" x14ac:dyDescent="0.3">
      <c r="A129" s="82" t="s">
        <v>240</v>
      </c>
      <c r="B129" s="83" t="s">
        <v>182</v>
      </c>
      <c r="C129" s="84" t="s">
        <v>139</v>
      </c>
      <c r="D129" s="135">
        <v>13</v>
      </c>
      <c r="E129" s="85" t="s">
        <v>616</v>
      </c>
      <c r="F129" s="85"/>
      <c r="G129" s="86">
        <f>G130</f>
        <v>317948</v>
      </c>
    </row>
    <row r="130" spans="1:7" ht="24" x14ac:dyDescent="0.3">
      <c r="A130" s="82" t="s">
        <v>241</v>
      </c>
      <c r="B130" s="83" t="s">
        <v>182</v>
      </c>
      <c r="C130" s="84" t="s">
        <v>139</v>
      </c>
      <c r="D130" s="135">
        <v>13</v>
      </c>
      <c r="E130" s="85" t="s">
        <v>617</v>
      </c>
      <c r="F130" s="85"/>
      <c r="G130" s="86">
        <f>G131</f>
        <v>317948</v>
      </c>
    </row>
    <row r="131" spans="1:7" ht="24" x14ac:dyDescent="0.3">
      <c r="A131" s="82" t="s">
        <v>200</v>
      </c>
      <c r="B131" s="83" t="s">
        <v>182</v>
      </c>
      <c r="C131" s="84" t="s">
        <v>139</v>
      </c>
      <c r="D131" s="135">
        <v>13</v>
      </c>
      <c r="E131" s="85" t="s">
        <v>617</v>
      </c>
      <c r="F131" s="85">
        <v>200</v>
      </c>
      <c r="G131" s="93">
        <v>317948</v>
      </c>
    </row>
    <row r="132" spans="1:7" ht="24" x14ac:dyDescent="0.3">
      <c r="A132" s="82" t="s">
        <v>205</v>
      </c>
      <c r="B132" s="83" t="s">
        <v>182</v>
      </c>
      <c r="C132" s="84" t="s">
        <v>139</v>
      </c>
      <c r="D132" s="135">
        <v>13</v>
      </c>
      <c r="E132" s="85" t="s">
        <v>582</v>
      </c>
      <c r="F132" s="85"/>
      <c r="G132" s="86">
        <f>G133</f>
        <v>0</v>
      </c>
    </row>
    <row r="133" spans="1:7" ht="24" x14ac:dyDescent="0.3">
      <c r="A133" s="82" t="s">
        <v>242</v>
      </c>
      <c r="B133" s="83" t="s">
        <v>182</v>
      </c>
      <c r="C133" s="84" t="s">
        <v>139</v>
      </c>
      <c r="D133" s="135">
        <v>13</v>
      </c>
      <c r="E133" s="85" t="s">
        <v>618</v>
      </c>
      <c r="F133" s="85"/>
      <c r="G133" s="86">
        <f>G134</f>
        <v>0</v>
      </c>
    </row>
    <row r="134" spans="1:7" ht="24" x14ac:dyDescent="0.3">
      <c r="A134" s="82" t="s">
        <v>243</v>
      </c>
      <c r="B134" s="83" t="s">
        <v>182</v>
      </c>
      <c r="C134" s="84" t="s">
        <v>139</v>
      </c>
      <c r="D134" s="135">
        <v>13</v>
      </c>
      <c r="E134" s="85" t="s">
        <v>619</v>
      </c>
      <c r="F134" s="85"/>
      <c r="G134" s="86">
        <f>G135</f>
        <v>0</v>
      </c>
    </row>
    <row r="135" spans="1:7" ht="24" x14ac:dyDescent="0.3">
      <c r="A135" s="82" t="s">
        <v>244</v>
      </c>
      <c r="B135" s="83" t="s">
        <v>182</v>
      </c>
      <c r="C135" s="84" t="s">
        <v>139</v>
      </c>
      <c r="D135" s="135">
        <v>13</v>
      </c>
      <c r="E135" s="85" t="s">
        <v>620</v>
      </c>
      <c r="F135" s="85"/>
      <c r="G135" s="86">
        <f>G136</f>
        <v>0</v>
      </c>
    </row>
    <row r="136" spans="1:7" x14ac:dyDescent="0.3">
      <c r="A136" s="99" t="s">
        <v>245</v>
      </c>
      <c r="B136" s="83" t="s">
        <v>182</v>
      </c>
      <c r="C136" s="84" t="s">
        <v>139</v>
      </c>
      <c r="D136" s="135">
        <v>13</v>
      </c>
      <c r="E136" s="85" t="s">
        <v>620</v>
      </c>
      <c r="F136" s="85">
        <v>300</v>
      </c>
      <c r="G136" s="86">
        <v>0</v>
      </c>
    </row>
    <row r="137" spans="1:7" ht="72" x14ac:dyDescent="0.3">
      <c r="A137" s="99" t="s">
        <v>313</v>
      </c>
      <c r="B137" s="83" t="s">
        <v>182</v>
      </c>
      <c r="C137" s="84" t="s">
        <v>139</v>
      </c>
      <c r="D137" s="85" t="s">
        <v>152</v>
      </c>
      <c r="E137" s="85" t="s">
        <v>678</v>
      </c>
      <c r="F137" s="85"/>
      <c r="G137" s="86">
        <f>G138</f>
        <v>17496747.82</v>
      </c>
    </row>
    <row r="138" spans="1:7" ht="36" x14ac:dyDescent="0.3">
      <c r="A138" s="99" t="s">
        <v>314</v>
      </c>
      <c r="B138" s="83" t="s">
        <v>182</v>
      </c>
      <c r="C138" s="84" t="s">
        <v>139</v>
      </c>
      <c r="D138" s="85" t="s">
        <v>152</v>
      </c>
      <c r="E138" s="85" t="s">
        <v>679</v>
      </c>
      <c r="F138" s="85"/>
      <c r="G138" s="86">
        <f>G139</f>
        <v>17496747.82</v>
      </c>
    </row>
    <row r="139" spans="1:7" ht="36" x14ac:dyDescent="0.3">
      <c r="A139" s="99" t="s">
        <v>319</v>
      </c>
      <c r="B139" s="83" t="s">
        <v>182</v>
      </c>
      <c r="C139" s="84" t="s">
        <v>139</v>
      </c>
      <c r="D139" s="85" t="s">
        <v>152</v>
      </c>
      <c r="E139" s="85" t="s">
        <v>694</v>
      </c>
      <c r="F139" s="85"/>
      <c r="G139" s="86">
        <f>G140</f>
        <v>17496747.82</v>
      </c>
    </row>
    <row r="140" spans="1:7" ht="24" x14ac:dyDescent="0.3">
      <c r="A140" s="99" t="s">
        <v>263</v>
      </c>
      <c r="B140" s="83" t="s">
        <v>182</v>
      </c>
      <c r="C140" s="84" t="s">
        <v>139</v>
      </c>
      <c r="D140" s="85" t="s">
        <v>152</v>
      </c>
      <c r="E140" s="85" t="s">
        <v>320</v>
      </c>
      <c r="F140" s="85"/>
      <c r="G140" s="86">
        <f>G141+G142+G143</f>
        <v>17496747.82</v>
      </c>
    </row>
    <row r="141" spans="1:7" ht="48" x14ac:dyDescent="0.3">
      <c r="A141" s="99" t="s">
        <v>186</v>
      </c>
      <c r="B141" s="83" t="s">
        <v>182</v>
      </c>
      <c r="C141" s="84" t="s">
        <v>139</v>
      </c>
      <c r="D141" s="85" t="s">
        <v>152</v>
      </c>
      <c r="E141" s="85" t="s">
        <v>320</v>
      </c>
      <c r="F141" s="85">
        <v>100</v>
      </c>
      <c r="G141" s="86">
        <v>15896505.029999999</v>
      </c>
    </row>
    <row r="142" spans="1:7" ht="24" x14ac:dyDescent="0.3">
      <c r="A142" s="99" t="s">
        <v>200</v>
      </c>
      <c r="B142" s="83" t="s">
        <v>182</v>
      </c>
      <c r="C142" s="84" t="s">
        <v>139</v>
      </c>
      <c r="D142" s="85" t="s">
        <v>152</v>
      </c>
      <c r="E142" s="85" t="s">
        <v>320</v>
      </c>
      <c r="F142" s="85">
        <v>200</v>
      </c>
      <c r="G142" s="86">
        <v>1420300.79</v>
      </c>
    </row>
    <row r="143" spans="1:7" x14ac:dyDescent="0.3">
      <c r="A143" s="99" t="s">
        <v>217</v>
      </c>
      <c r="B143" s="83" t="s">
        <v>182</v>
      </c>
      <c r="C143" s="84" t="s">
        <v>139</v>
      </c>
      <c r="D143" s="85" t="s">
        <v>152</v>
      </c>
      <c r="E143" s="85" t="s">
        <v>320</v>
      </c>
      <c r="F143" s="85">
        <v>800</v>
      </c>
      <c r="G143" s="86">
        <v>179942</v>
      </c>
    </row>
    <row r="144" spans="1:7" ht="24" x14ac:dyDescent="0.3">
      <c r="A144" s="100" t="s">
        <v>246</v>
      </c>
      <c r="B144" s="83" t="s">
        <v>182</v>
      </c>
      <c r="C144" s="101" t="s">
        <v>139</v>
      </c>
      <c r="D144" s="102">
        <v>13</v>
      </c>
      <c r="E144" s="102" t="s">
        <v>621</v>
      </c>
      <c r="F144" s="101"/>
      <c r="G144" s="86">
        <f>G145</f>
        <v>1532604.64</v>
      </c>
    </row>
    <row r="145" spans="1:7" ht="24" x14ac:dyDescent="0.3">
      <c r="A145" s="100" t="s">
        <v>247</v>
      </c>
      <c r="B145" s="83" t="s">
        <v>182</v>
      </c>
      <c r="C145" s="101" t="s">
        <v>139</v>
      </c>
      <c r="D145" s="102">
        <v>13</v>
      </c>
      <c r="E145" s="102" t="s">
        <v>622</v>
      </c>
      <c r="F145" s="101"/>
      <c r="G145" s="86">
        <f>G148+G146</f>
        <v>1532604.64</v>
      </c>
    </row>
    <row r="146" spans="1:7" ht="24" x14ac:dyDescent="0.3">
      <c r="A146" s="100" t="s">
        <v>894</v>
      </c>
      <c r="B146" s="83" t="s">
        <v>182</v>
      </c>
      <c r="C146" s="101" t="s">
        <v>139</v>
      </c>
      <c r="D146" s="102">
        <v>13</v>
      </c>
      <c r="E146" s="102" t="s">
        <v>895</v>
      </c>
      <c r="F146" s="101"/>
      <c r="G146" s="86">
        <f>G147</f>
        <v>1134622.1399999999</v>
      </c>
    </row>
    <row r="147" spans="1:7" ht="48" x14ac:dyDescent="0.3">
      <c r="A147" s="100" t="s">
        <v>186</v>
      </c>
      <c r="B147" s="83" t="s">
        <v>182</v>
      </c>
      <c r="C147" s="101" t="s">
        <v>139</v>
      </c>
      <c r="D147" s="102">
        <v>13</v>
      </c>
      <c r="E147" s="102" t="s">
        <v>895</v>
      </c>
      <c r="F147" s="101" t="s">
        <v>209</v>
      </c>
      <c r="G147" s="86">
        <v>1134622.1399999999</v>
      </c>
    </row>
    <row r="148" spans="1:7" ht="24" x14ac:dyDescent="0.3">
      <c r="A148" s="100" t="s">
        <v>248</v>
      </c>
      <c r="B148" s="83" t="s">
        <v>182</v>
      </c>
      <c r="C148" s="101" t="s">
        <v>139</v>
      </c>
      <c r="D148" s="102">
        <v>13</v>
      </c>
      <c r="E148" s="102" t="s">
        <v>623</v>
      </c>
      <c r="F148" s="101"/>
      <c r="G148" s="86">
        <f>G149+G150</f>
        <v>397982.5</v>
      </c>
    </row>
    <row r="149" spans="1:7" ht="24" x14ac:dyDescent="0.3">
      <c r="A149" s="82" t="s">
        <v>200</v>
      </c>
      <c r="B149" s="83" t="s">
        <v>182</v>
      </c>
      <c r="C149" s="101" t="s">
        <v>139</v>
      </c>
      <c r="D149" s="102">
        <v>13</v>
      </c>
      <c r="E149" s="102" t="s">
        <v>623</v>
      </c>
      <c r="F149" s="101" t="s">
        <v>249</v>
      </c>
      <c r="G149" s="93">
        <v>397982.5</v>
      </c>
    </row>
    <row r="150" spans="1:7" x14ac:dyDescent="0.3">
      <c r="A150" s="82" t="s">
        <v>217</v>
      </c>
      <c r="B150" s="83" t="s">
        <v>182</v>
      </c>
      <c r="C150" s="101" t="s">
        <v>139</v>
      </c>
      <c r="D150" s="102">
        <v>13</v>
      </c>
      <c r="E150" s="102" t="s">
        <v>623</v>
      </c>
      <c r="F150" s="101" t="s">
        <v>250</v>
      </c>
      <c r="G150" s="103">
        <v>0</v>
      </c>
    </row>
    <row r="151" spans="1:7" x14ac:dyDescent="0.3">
      <c r="A151" s="82" t="s">
        <v>219</v>
      </c>
      <c r="B151" s="83" t="s">
        <v>182</v>
      </c>
      <c r="C151" s="84" t="s">
        <v>139</v>
      </c>
      <c r="D151" s="85">
        <v>13</v>
      </c>
      <c r="E151" s="87" t="s">
        <v>595</v>
      </c>
      <c r="F151" s="85"/>
      <c r="G151" s="86">
        <f>G152</f>
        <v>2594657.5</v>
      </c>
    </row>
    <row r="152" spans="1:7" x14ac:dyDescent="0.3">
      <c r="A152" s="82" t="s">
        <v>251</v>
      </c>
      <c r="B152" s="83" t="s">
        <v>182</v>
      </c>
      <c r="C152" s="84" t="s">
        <v>139</v>
      </c>
      <c r="D152" s="85">
        <v>13</v>
      </c>
      <c r="E152" s="85" t="s">
        <v>624</v>
      </c>
      <c r="F152" s="85"/>
      <c r="G152" s="86">
        <f>G153+G157+G159</f>
        <v>2594657.5</v>
      </c>
    </row>
    <row r="153" spans="1:7" ht="24" x14ac:dyDescent="0.3">
      <c r="A153" s="82" t="s">
        <v>248</v>
      </c>
      <c r="B153" s="83" t="s">
        <v>182</v>
      </c>
      <c r="C153" s="84" t="s">
        <v>139</v>
      </c>
      <c r="D153" s="85">
        <v>13</v>
      </c>
      <c r="E153" s="85" t="s">
        <v>625</v>
      </c>
      <c r="F153" s="85"/>
      <c r="G153" s="86">
        <f>G155+G156+G154</f>
        <v>976857.5</v>
      </c>
    </row>
    <row r="154" spans="1:7" ht="24" x14ac:dyDescent="0.3">
      <c r="A154" s="82" t="s">
        <v>200</v>
      </c>
      <c r="B154" s="83" t="s">
        <v>182</v>
      </c>
      <c r="C154" s="84" t="s">
        <v>139</v>
      </c>
      <c r="D154" s="85">
        <v>13</v>
      </c>
      <c r="E154" s="85" t="s">
        <v>625</v>
      </c>
      <c r="F154" s="85">
        <v>200</v>
      </c>
      <c r="G154" s="86">
        <v>0</v>
      </c>
    </row>
    <row r="155" spans="1:7" x14ac:dyDescent="0.3">
      <c r="A155" s="99" t="s">
        <v>245</v>
      </c>
      <c r="B155" s="83" t="s">
        <v>182</v>
      </c>
      <c r="C155" s="84" t="s">
        <v>139</v>
      </c>
      <c r="D155" s="85">
        <v>13</v>
      </c>
      <c r="E155" s="85" t="s">
        <v>625</v>
      </c>
      <c r="F155" s="85">
        <v>300</v>
      </c>
      <c r="G155" s="94">
        <v>37000</v>
      </c>
    </row>
    <row r="156" spans="1:7" x14ac:dyDescent="0.3">
      <c r="A156" s="82" t="s">
        <v>217</v>
      </c>
      <c r="B156" s="83" t="s">
        <v>182</v>
      </c>
      <c r="C156" s="84" t="s">
        <v>139</v>
      </c>
      <c r="D156" s="85">
        <v>13</v>
      </c>
      <c r="E156" s="85" t="s">
        <v>625</v>
      </c>
      <c r="F156" s="85">
        <v>800</v>
      </c>
      <c r="G156" s="94">
        <v>939857.5</v>
      </c>
    </row>
    <row r="157" spans="1:7" ht="24" x14ac:dyDescent="0.3">
      <c r="A157" s="82" t="s">
        <v>252</v>
      </c>
      <c r="B157" s="83" t="s">
        <v>182</v>
      </c>
      <c r="C157" s="84" t="s">
        <v>139</v>
      </c>
      <c r="D157" s="85">
        <v>13</v>
      </c>
      <c r="E157" s="85" t="s">
        <v>626</v>
      </c>
      <c r="F157" s="85"/>
      <c r="G157" s="86">
        <f>G158</f>
        <v>0</v>
      </c>
    </row>
    <row r="158" spans="1:7" ht="24" x14ac:dyDescent="0.3">
      <c r="A158" s="82" t="s">
        <v>200</v>
      </c>
      <c r="B158" s="83" t="s">
        <v>182</v>
      </c>
      <c r="C158" s="84" t="s">
        <v>139</v>
      </c>
      <c r="D158" s="85">
        <v>13</v>
      </c>
      <c r="E158" s="85" t="s">
        <v>626</v>
      </c>
      <c r="F158" s="85">
        <v>200</v>
      </c>
      <c r="G158" s="94">
        <v>0</v>
      </c>
    </row>
    <row r="159" spans="1:7" ht="24" x14ac:dyDescent="0.3">
      <c r="A159" s="82" t="s">
        <v>253</v>
      </c>
      <c r="B159" s="83" t="s">
        <v>182</v>
      </c>
      <c r="C159" s="84" t="s">
        <v>139</v>
      </c>
      <c r="D159" s="85">
        <v>13</v>
      </c>
      <c r="E159" s="85" t="s">
        <v>254</v>
      </c>
      <c r="F159" s="85"/>
      <c r="G159" s="86">
        <f>G160+G161</f>
        <v>1617800</v>
      </c>
    </row>
    <row r="160" spans="1:7" ht="48" x14ac:dyDescent="0.3">
      <c r="A160" s="82" t="s">
        <v>186</v>
      </c>
      <c r="B160" s="83" t="s">
        <v>182</v>
      </c>
      <c r="C160" s="84" t="s">
        <v>139</v>
      </c>
      <c r="D160" s="85">
        <v>13</v>
      </c>
      <c r="E160" s="85" t="s">
        <v>254</v>
      </c>
      <c r="F160" s="85">
        <v>100</v>
      </c>
      <c r="G160" s="93">
        <v>1094643.57</v>
      </c>
    </row>
    <row r="161" spans="1:7" ht="24" x14ac:dyDescent="0.3">
      <c r="A161" s="82" t="s">
        <v>200</v>
      </c>
      <c r="B161" s="83" t="s">
        <v>182</v>
      </c>
      <c r="C161" s="84" t="s">
        <v>139</v>
      </c>
      <c r="D161" s="85">
        <v>13</v>
      </c>
      <c r="E161" s="85" t="s">
        <v>254</v>
      </c>
      <c r="F161" s="85">
        <v>200</v>
      </c>
      <c r="G161" s="86">
        <v>523156.43</v>
      </c>
    </row>
    <row r="162" spans="1:7" x14ac:dyDescent="0.3">
      <c r="A162" s="82" t="s">
        <v>149</v>
      </c>
      <c r="B162" s="83" t="s">
        <v>182</v>
      </c>
      <c r="C162" s="84" t="s">
        <v>139</v>
      </c>
      <c r="D162" s="85">
        <v>13</v>
      </c>
      <c r="E162" s="85" t="s">
        <v>599</v>
      </c>
      <c r="F162" s="85"/>
      <c r="G162" s="86">
        <f>G163</f>
        <v>2980383</v>
      </c>
    </row>
    <row r="163" spans="1:7" x14ac:dyDescent="0.3">
      <c r="A163" s="82" t="s">
        <v>222</v>
      </c>
      <c r="B163" s="83" t="s">
        <v>182</v>
      </c>
      <c r="C163" s="84" t="s">
        <v>139</v>
      </c>
      <c r="D163" s="85">
        <v>13</v>
      </c>
      <c r="E163" s="85" t="s">
        <v>600</v>
      </c>
      <c r="F163" s="85"/>
      <c r="G163" s="86">
        <f>G164</f>
        <v>2980383</v>
      </c>
    </row>
    <row r="164" spans="1:7" x14ac:dyDescent="0.3">
      <c r="A164" s="82" t="s">
        <v>223</v>
      </c>
      <c r="B164" s="83" t="s">
        <v>182</v>
      </c>
      <c r="C164" s="84" t="s">
        <v>139</v>
      </c>
      <c r="D164" s="85">
        <v>13</v>
      </c>
      <c r="E164" s="85" t="s">
        <v>601</v>
      </c>
      <c r="F164" s="85"/>
      <c r="G164" s="86">
        <f>G166+G165</f>
        <v>2980383</v>
      </c>
    </row>
    <row r="165" spans="1:7" ht="24" x14ac:dyDescent="0.3">
      <c r="A165" s="82" t="s">
        <v>200</v>
      </c>
      <c r="B165" s="83" t="s">
        <v>182</v>
      </c>
      <c r="C165" s="84" t="s">
        <v>139</v>
      </c>
      <c r="D165" s="85">
        <v>13</v>
      </c>
      <c r="E165" s="85" t="s">
        <v>601</v>
      </c>
      <c r="F165" s="85">
        <v>200</v>
      </c>
      <c r="G165" s="86">
        <v>1162000</v>
      </c>
    </row>
    <row r="166" spans="1:7" x14ac:dyDescent="0.3">
      <c r="A166" s="82" t="s">
        <v>245</v>
      </c>
      <c r="B166" s="83" t="s">
        <v>182</v>
      </c>
      <c r="C166" s="84" t="s">
        <v>139</v>
      </c>
      <c r="D166" s="85">
        <v>13</v>
      </c>
      <c r="E166" s="85" t="s">
        <v>601</v>
      </c>
      <c r="F166" s="85" t="s">
        <v>303</v>
      </c>
      <c r="G166" s="86">
        <v>1818383</v>
      </c>
    </row>
    <row r="167" spans="1:7" ht="24" x14ac:dyDescent="0.3">
      <c r="A167" s="82" t="s">
        <v>255</v>
      </c>
      <c r="B167" s="83" t="s">
        <v>182</v>
      </c>
      <c r="C167" s="84" t="s">
        <v>139</v>
      </c>
      <c r="D167" s="85">
        <v>13</v>
      </c>
      <c r="E167" s="87" t="s">
        <v>627</v>
      </c>
      <c r="F167" s="85"/>
      <c r="G167" s="86">
        <f t="shared" ref="G167:G168" si="6">G168</f>
        <v>17008083.649999999</v>
      </c>
    </row>
    <row r="168" spans="1:7" ht="24" x14ac:dyDescent="0.3">
      <c r="A168" s="82" t="s">
        <v>256</v>
      </c>
      <c r="B168" s="83" t="s">
        <v>182</v>
      </c>
      <c r="C168" s="84" t="s">
        <v>139</v>
      </c>
      <c r="D168" s="85">
        <v>13</v>
      </c>
      <c r="E168" s="87" t="s">
        <v>628</v>
      </c>
      <c r="F168" s="85"/>
      <c r="G168" s="86">
        <f t="shared" si="6"/>
        <v>17008083.649999999</v>
      </c>
    </row>
    <row r="169" spans="1:7" ht="24" x14ac:dyDescent="0.3">
      <c r="A169" s="82" t="s">
        <v>257</v>
      </c>
      <c r="B169" s="83" t="s">
        <v>182</v>
      </c>
      <c r="C169" s="84" t="s">
        <v>139</v>
      </c>
      <c r="D169" s="85">
        <v>13</v>
      </c>
      <c r="E169" s="85" t="s">
        <v>629</v>
      </c>
      <c r="F169" s="85"/>
      <c r="G169" s="86">
        <f>G170+G171+G172</f>
        <v>17008083.649999999</v>
      </c>
    </row>
    <row r="170" spans="1:7" ht="48" x14ac:dyDescent="0.3">
      <c r="A170" s="82" t="s">
        <v>186</v>
      </c>
      <c r="B170" s="83" t="s">
        <v>182</v>
      </c>
      <c r="C170" s="84" t="s">
        <v>139</v>
      </c>
      <c r="D170" s="85">
        <v>13</v>
      </c>
      <c r="E170" s="85" t="s">
        <v>629</v>
      </c>
      <c r="F170" s="85">
        <v>100</v>
      </c>
      <c r="G170" s="86">
        <v>4545001.46</v>
      </c>
    </row>
    <row r="171" spans="1:7" ht="24" x14ac:dyDescent="0.3">
      <c r="A171" s="82" t="s">
        <v>200</v>
      </c>
      <c r="B171" s="83" t="s">
        <v>182</v>
      </c>
      <c r="C171" s="84" t="s">
        <v>139</v>
      </c>
      <c r="D171" s="85">
        <v>13</v>
      </c>
      <c r="E171" s="85" t="s">
        <v>629</v>
      </c>
      <c r="F171" s="85">
        <v>200</v>
      </c>
      <c r="G171" s="93">
        <v>12381934.189999999</v>
      </c>
    </row>
    <row r="172" spans="1:7" x14ac:dyDescent="0.3">
      <c r="A172" s="82" t="s">
        <v>217</v>
      </c>
      <c r="B172" s="83" t="s">
        <v>182</v>
      </c>
      <c r="C172" s="84" t="s">
        <v>139</v>
      </c>
      <c r="D172" s="85">
        <v>13</v>
      </c>
      <c r="E172" s="85" t="s">
        <v>629</v>
      </c>
      <c r="F172" s="85">
        <v>800</v>
      </c>
      <c r="G172" s="93">
        <v>81148</v>
      </c>
    </row>
    <row r="173" spans="1:7" ht="22.8" x14ac:dyDescent="0.3">
      <c r="A173" s="78" t="s">
        <v>258</v>
      </c>
      <c r="B173" s="77" t="s">
        <v>182</v>
      </c>
      <c r="C173" s="79" t="s">
        <v>143</v>
      </c>
      <c r="D173" s="79" t="s">
        <v>259</v>
      </c>
      <c r="E173" s="80"/>
      <c r="F173" s="80"/>
      <c r="G173" s="81">
        <f>G174+G193</f>
        <v>6290060.0100000007</v>
      </c>
    </row>
    <row r="174" spans="1:7" ht="34.200000000000003" x14ac:dyDescent="0.3">
      <c r="A174" s="104" t="s">
        <v>630</v>
      </c>
      <c r="B174" s="77" t="s">
        <v>182</v>
      </c>
      <c r="C174" s="79" t="s">
        <v>143</v>
      </c>
      <c r="D174" s="79" t="s">
        <v>169</v>
      </c>
      <c r="E174" s="80"/>
      <c r="F174" s="80"/>
      <c r="G174" s="81">
        <f>G175</f>
        <v>6290060.0100000007</v>
      </c>
    </row>
    <row r="175" spans="1:7" ht="48" x14ac:dyDescent="0.3">
      <c r="A175" s="82" t="s">
        <v>260</v>
      </c>
      <c r="B175" s="83" t="s">
        <v>182</v>
      </c>
      <c r="C175" s="84" t="s">
        <v>143</v>
      </c>
      <c r="D175" s="84" t="s">
        <v>169</v>
      </c>
      <c r="E175" s="85" t="s">
        <v>631</v>
      </c>
      <c r="F175" s="85"/>
      <c r="G175" s="86">
        <f>G176+G183</f>
        <v>6290060.0100000007</v>
      </c>
    </row>
    <row r="176" spans="1:7" ht="84" x14ac:dyDescent="0.3">
      <c r="A176" s="82" t="s">
        <v>261</v>
      </c>
      <c r="B176" s="83" t="s">
        <v>182</v>
      </c>
      <c r="C176" s="84" t="s">
        <v>143</v>
      </c>
      <c r="D176" s="84" t="s">
        <v>169</v>
      </c>
      <c r="E176" s="85" t="s">
        <v>632</v>
      </c>
      <c r="F176" s="85"/>
      <c r="G176" s="86">
        <f>G180+G177</f>
        <v>5762926.4800000004</v>
      </c>
    </row>
    <row r="177" spans="1:7" ht="36" x14ac:dyDescent="0.3">
      <c r="A177" s="82" t="s">
        <v>633</v>
      </c>
      <c r="B177" s="83" t="s">
        <v>182</v>
      </c>
      <c r="C177" s="84" t="s">
        <v>143</v>
      </c>
      <c r="D177" s="84" t="s">
        <v>169</v>
      </c>
      <c r="E177" s="85" t="s">
        <v>634</v>
      </c>
      <c r="F177" s="85"/>
      <c r="G177" s="86">
        <f t="shared" ref="G177:G178" si="7">G178</f>
        <v>3177656.25</v>
      </c>
    </row>
    <row r="178" spans="1:7" ht="36" x14ac:dyDescent="0.3">
      <c r="A178" s="82" t="s">
        <v>265</v>
      </c>
      <c r="B178" s="83" t="s">
        <v>182</v>
      </c>
      <c r="C178" s="84" t="s">
        <v>143</v>
      </c>
      <c r="D178" s="84" t="s">
        <v>169</v>
      </c>
      <c r="E178" s="85" t="s">
        <v>635</v>
      </c>
      <c r="F178" s="85"/>
      <c r="G178" s="86">
        <f t="shared" si="7"/>
        <v>3177656.25</v>
      </c>
    </row>
    <row r="179" spans="1:7" ht="24" x14ac:dyDescent="0.3">
      <c r="A179" s="82" t="s">
        <v>200</v>
      </c>
      <c r="B179" s="83" t="s">
        <v>182</v>
      </c>
      <c r="C179" s="84" t="s">
        <v>143</v>
      </c>
      <c r="D179" s="84" t="s">
        <v>169</v>
      </c>
      <c r="E179" s="85" t="s">
        <v>635</v>
      </c>
      <c r="F179" s="85">
        <v>200</v>
      </c>
      <c r="G179" s="86">
        <v>3177656.25</v>
      </c>
    </row>
    <row r="180" spans="1:7" ht="36" x14ac:dyDescent="0.3">
      <c r="A180" s="82" t="s">
        <v>262</v>
      </c>
      <c r="B180" s="83" t="s">
        <v>182</v>
      </c>
      <c r="C180" s="84" t="s">
        <v>143</v>
      </c>
      <c r="D180" s="84" t="s">
        <v>169</v>
      </c>
      <c r="E180" s="85" t="s">
        <v>636</v>
      </c>
      <c r="F180" s="85"/>
      <c r="G180" s="86">
        <f>G181</f>
        <v>2585270.23</v>
      </c>
    </row>
    <row r="181" spans="1:7" ht="24" x14ac:dyDescent="0.3">
      <c r="A181" s="82" t="s">
        <v>263</v>
      </c>
      <c r="B181" s="83" t="s">
        <v>182</v>
      </c>
      <c r="C181" s="84" t="s">
        <v>143</v>
      </c>
      <c r="D181" s="84" t="s">
        <v>169</v>
      </c>
      <c r="E181" s="85" t="s">
        <v>637</v>
      </c>
      <c r="F181" s="85"/>
      <c r="G181" s="86">
        <f>G182</f>
        <v>2585270.23</v>
      </c>
    </row>
    <row r="182" spans="1:7" ht="48" x14ac:dyDescent="0.3">
      <c r="A182" s="82" t="s">
        <v>186</v>
      </c>
      <c r="B182" s="83" t="s">
        <v>182</v>
      </c>
      <c r="C182" s="84" t="s">
        <v>143</v>
      </c>
      <c r="D182" s="84" t="s">
        <v>169</v>
      </c>
      <c r="E182" s="85" t="s">
        <v>637</v>
      </c>
      <c r="F182" s="85">
        <v>100</v>
      </c>
      <c r="G182" s="86">
        <v>2585270.23</v>
      </c>
    </row>
    <row r="183" spans="1:7" ht="72" x14ac:dyDescent="0.3">
      <c r="A183" s="82" t="s">
        <v>264</v>
      </c>
      <c r="B183" s="83" t="s">
        <v>182</v>
      </c>
      <c r="C183" s="84" t="s">
        <v>143</v>
      </c>
      <c r="D183" s="84" t="s">
        <v>169</v>
      </c>
      <c r="E183" s="85" t="s">
        <v>638</v>
      </c>
      <c r="F183" s="85"/>
      <c r="G183" s="86">
        <f>G184+G187+G190</f>
        <v>527133.53</v>
      </c>
    </row>
    <row r="184" spans="1:7" ht="60" x14ac:dyDescent="0.3">
      <c r="A184" s="82" t="s">
        <v>639</v>
      </c>
      <c r="B184" s="83" t="s">
        <v>182</v>
      </c>
      <c r="C184" s="84" t="s">
        <v>143</v>
      </c>
      <c r="D184" s="84" t="s">
        <v>169</v>
      </c>
      <c r="E184" s="85" t="s">
        <v>640</v>
      </c>
      <c r="F184" s="85"/>
      <c r="G184" s="86">
        <f t="shared" ref="G184:G185" si="8">G185</f>
        <v>457196</v>
      </c>
    </row>
    <row r="185" spans="1:7" ht="36" x14ac:dyDescent="0.3">
      <c r="A185" s="82" t="s">
        <v>265</v>
      </c>
      <c r="B185" s="83" t="s">
        <v>182</v>
      </c>
      <c r="C185" s="84" t="s">
        <v>143</v>
      </c>
      <c r="D185" s="84" t="s">
        <v>169</v>
      </c>
      <c r="E185" s="85" t="s">
        <v>641</v>
      </c>
      <c r="F185" s="85"/>
      <c r="G185" s="86">
        <f t="shared" si="8"/>
        <v>457196</v>
      </c>
    </row>
    <row r="186" spans="1:7" ht="24" x14ac:dyDescent="0.3">
      <c r="A186" s="82" t="s">
        <v>200</v>
      </c>
      <c r="B186" s="83" t="s">
        <v>182</v>
      </c>
      <c r="C186" s="84" t="s">
        <v>143</v>
      </c>
      <c r="D186" s="84" t="s">
        <v>169</v>
      </c>
      <c r="E186" s="85" t="s">
        <v>641</v>
      </c>
      <c r="F186" s="85">
        <v>200</v>
      </c>
      <c r="G186" s="86">
        <v>457196</v>
      </c>
    </row>
    <row r="187" spans="1:7" ht="48" x14ac:dyDescent="0.3">
      <c r="A187" s="82" t="s">
        <v>642</v>
      </c>
      <c r="B187" s="83" t="s">
        <v>182</v>
      </c>
      <c r="C187" s="84" t="s">
        <v>143</v>
      </c>
      <c r="D187" s="84" t="s">
        <v>169</v>
      </c>
      <c r="E187" s="85" t="s">
        <v>643</v>
      </c>
      <c r="F187" s="85"/>
      <c r="G187" s="86">
        <f>G188</f>
        <v>0</v>
      </c>
    </row>
    <row r="188" spans="1:7" ht="36" x14ac:dyDescent="0.3">
      <c r="A188" s="82" t="s">
        <v>265</v>
      </c>
      <c r="B188" s="83" t="s">
        <v>182</v>
      </c>
      <c r="C188" s="84" t="s">
        <v>143</v>
      </c>
      <c r="D188" s="84" t="s">
        <v>169</v>
      </c>
      <c r="E188" s="85" t="s">
        <v>644</v>
      </c>
      <c r="F188" s="85"/>
      <c r="G188" s="86">
        <f>G189</f>
        <v>0</v>
      </c>
    </row>
    <row r="189" spans="1:7" ht="24" x14ac:dyDescent="0.3">
      <c r="A189" s="82" t="s">
        <v>200</v>
      </c>
      <c r="B189" s="83" t="s">
        <v>182</v>
      </c>
      <c r="C189" s="84" t="s">
        <v>143</v>
      </c>
      <c r="D189" s="84" t="s">
        <v>169</v>
      </c>
      <c r="E189" s="85" t="s">
        <v>644</v>
      </c>
      <c r="F189" s="85">
        <v>200</v>
      </c>
      <c r="G189" s="86">
        <v>0</v>
      </c>
    </row>
    <row r="190" spans="1:7" ht="36" x14ac:dyDescent="0.3">
      <c r="A190" s="82" t="s">
        <v>645</v>
      </c>
      <c r="B190" s="83" t="s">
        <v>182</v>
      </c>
      <c r="C190" s="84" t="s">
        <v>143</v>
      </c>
      <c r="D190" s="84" t="s">
        <v>169</v>
      </c>
      <c r="E190" s="85" t="s">
        <v>646</v>
      </c>
      <c r="F190" s="85"/>
      <c r="G190" s="86">
        <f>G191</f>
        <v>69937.53</v>
      </c>
    </row>
    <row r="191" spans="1:7" ht="24" x14ac:dyDescent="0.3">
      <c r="A191" s="82" t="s">
        <v>647</v>
      </c>
      <c r="B191" s="83" t="s">
        <v>182</v>
      </c>
      <c r="C191" s="84" t="s">
        <v>143</v>
      </c>
      <c r="D191" s="84" t="s">
        <v>169</v>
      </c>
      <c r="E191" s="85" t="s">
        <v>648</v>
      </c>
      <c r="F191" s="85"/>
      <c r="G191" s="86">
        <f>G192</f>
        <v>69937.53</v>
      </c>
    </row>
    <row r="192" spans="1:7" ht="24" x14ac:dyDescent="0.3">
      <c r="A192" s="82" t="s">
        <v>200</v>
      </c>
      <c r="B192" s="83" t="s">
        <v>182</v>
      </c>
      <c r="C192" s="84" t="s">
        <v>143</v>
      </c>
      <c r="D192" s="84" t="s">
        <v>169</v>
      </c>
      <c r="E192" s="85" t="s">
        <v>648</v>
      </c>
      <c r="F192" s="85">
        <v>200</v>
      </c>
      <c r="G192" s="86">
        <v>69937.53</v>
      </c>
    </row>
    <row r="193" spans="1:7" ht="22.8" x14ac:dyDescent="0.3">
      <c r="A193" s="78" t="s">
        <v>153</v>
      </c>
      <c r="B193" s="79" t="s">
        <v>182</v>
      </c>
      <c r="C193" s="79" t="s">
        <v>143</v>
      </c>
      <c r="D193" s="79" t="s">
        <v>175</v>
      </c>
      <c r="E193" s="80"/>
      <c r="F193" s="80"/>
      <c r="G193" s="81">
        <f>G194</f>
        <v>0</v>
      </c>
    </row>
    <row r="194" spans="1:7" ht="24" x14ac:dyDescent="0.3">
      <c r="A194" s="82" t="s">
        <v>205</v>
      </c>
      <c r="B194" s="83" t="s">
        <v>182</v>
      </c>
      <c r="C194" s="84" t="s">
        <v>143</v>
      </c>
      <c r="D194" s="84" t="s">
        <v>175</v>
      </c>
      <c r="E194" s="85" t="s">
        <v>582</v>
      </c>
      <c r="F194" s="85"/>
      <c r="G194" s="86">
        <f>G195</f>
        <v>0</v>
      </c>
    </row>
    <row r="195" spans="1:7" ht="48" x14ac:dyDescent="0.3">
      <c r="A195" s="82" t="s">
        <v>266</v>
      </c>
      <c r="B195" s="83" t="s">
        <v>182</v>
      </c>
      <c r="C195" s="84" t="s">
        <v>143</v>
      </c>
      <c r="D195" s="84" t="s">
        <v>175</v>
      </c>
      <c r="E195" s="85" t="s">
        <v>618</v>
      </c>
      <c r="F195" s="85"/>
      <c r="G195" s="86">
        <f>G196</f>
        <v>0</v>
      </c>
    </row>
    <row r="196" spans="1:7" ht="24" x14ac:dyDescent="0.3">
      <c r="A196" s="99" t="s">
        <v>267</v>
      </c>
      <c r="B196" s="83" t="s">
        <v>182</v>
      </c>
      <c r="C196" s="84" t="s">
        <v>143</v>
      </c>
      <c r="D196" s="84" t="s">
        <v>175</v>
      </c>
      <c r="E196" s="87" t="s">
        <v>649</v>
      </c>
      <c r="F196" s="85"/>
      <c r="G196" s="86">
        <f>G197</f>
        <v>0</v>
      </c>
    </row>
    <row r="197" spans="1:7" ht="24" x14ac:dyDescent="0.3">
      <c r="A197" s="99" t="s">
        <v>268</v>
      </c>
      <c r="B197" s="83" t="s">
        <v>182</v>
      </c>
      <c r="C197" s="84" t="s">
        <v>143</v>
      </c>
      <c r="D197" s="84" t="s">
        <v>175</v>
      </c>
      <c r="E197" s="85" t="s">
        <v>650</v>
      </c>
      <c r="F197" s="85"/>
      <c r="G197" s="86">
        <f>G198+G199</f>
        <v>0</v>
      </c>
    </row>
    <row r="198" spans="1:7" ht="24" x14ac:dyDescent="0.3">
      <c r="A198" s="82" t="s">
        <v>200</v>
      </c>
      <c r="B198" s="83" t="s">
        <v>182</v>
      </c>
      <c r="C198" s="84" t="s">
        <v>143</v>
      </c>
      <c r="D198" s="84" t="s">
        <v>175</v>
      </c>
      <c r="E198" s="85" t="s">
        <v>650</v>
      </c>
      <c r="F198" s="85">
        <v>200</v>
      </c>
      <c r="G198" s="93">
        <v>0</v>
      </c>
    </row>
    <row r="199" spans="1:7" x14ac:dyDescent="0.3">
      <c r="A199" s="82" t="s">
        <v>245</v>
      </c>
      <c r="B199" s="83" t="s">
        <v>182</v>
      </c>
      <c r="C199" s="84" t="s">
        <v>143</v>
      </c>
      <c r="D199" s="84" t="s">
        <v>175</v>
      </c>
      <c r="E199" s="85" t="s">
        <v>650</v>
      </c>
      <c r="F199" s="85">
        <v>300</v>
      </c>
      <c r="G199" s="93">
        <v>0</v>
      </c>
    </row>
    <row r="200" spans="1:7" x14ac:dyDescent="0.3">
      <c r="A200" s="78" t="s">
        <v>154</v>
      </c>
      <c r="B200" s="77" t="s">
        <v>182</v>
      </c>
      <c r="C200" s="79" t="s">
        <v>145</v>
      </c>
      <c r="D200" s="79" t="s">
        <v>259</v>
      </c>
      <c r="E200" s="80"/>
      <c r="F200" s="80"/>
      <c r="G200" s="81">
        <f>G201+G207+G242</f>
        <v>63766613.300000004</v>
      </c>
    </row>
    <row r="201" spans="1:7" x14ac:dyDescent="0.3">
      <c r="A201" s="78" t="s">
        <v>155</v>
      </c>
      <c r="B201" s="77" t="s">
        <v>182</v>
      </c>
      <c r="C201" s="79" t="s">
        <v>145</v>
      </c>
      <c r="D201" s="79" t="s">
        <v>156</v>
      </c>
      <c r="E201" s="80"/>
      <c r="F201" s="80"/>
      <c r="G201" s="81">
        <f t="shared" ref="G201:G202" si="9">G202</f>
        <v>1160724.6299999999</v>
      </c>
    </row>
    <row r="202" spans="1:7" ht="36" x14ac:dyDescent="0.3">
      <c r="A202" s="82" t="s">
        <v>238</v>
      </c>
      <c r="B202" s="83" t="s">
        <v>182</v>
      </c>
      <c r="C202" s="84" t="s">
        <v>145</v>
      </c>
      <c r="D202" s="84" t="s">
        <v>156</v>
      </c>
      <c r="E202" s="85" t="s">
        <v>614</v>
      </c>
      <c r="F202" s="85"/>
      <c r="G202" s="86">
        <f t="shared" si="9"/>
        <v>1160724.6299999999</v>
      </c>
    </row>
    <row r="203" spans="1:7" ht="24" x14ac:dyDescent="0.3">
      <c r="A203" s="82" t="s">
        <v>269</v>
      </c>
      <c r="B203" s="83" t="s">
        <v>182</v>
      </c>
      <c r="C203" s="84" t="s">
        <v>145</v>
      </c>
      <c r="D203" s="84" t="s">
        <v>156</v>
      </c>
      <c r="E203" s="85" t="s">
        <v>651</v>
      </c>
      <c r="F203" s="85"/>
      <c r="G203" s="86">
        <f>G205</f>
        <v>1160724.6299999999</v>
      </c>
    </row>
    <row r="204" spans="1:7" ht="72" x14ac:dyDescent="0.3">
      <c r="A204" s="82" t="s">
        <v>270</v>
      </c>
      <c r="B204" s="83" t="s">
        <v>182</v>
      </c>
      <c r="C204" s="84" t="s">
        <v>145</v>
      </c>
      <c r="D204" s="84" t="s">
        <v>156</v>
      </c>
      <c r="E204" s="85" t="s">
        <v>652</v>
      </c>
      <c r="F204" s="85"/>
      <c r="G204" s="86">
        <f t="shared" ref="G204" si="10">G205</f>
        <v>1160724.6299999999</v>
      </c>
    </row>
    <row r="205" spans="1:7" x14ac:dyDescent="0.3">
      <c r="A205" s="82" t="s">
        <v>271</v>
      </c>
      <c r="B205" s="83" t="s">
        <v>182</v>
      </c>
      <c r="C205" s="84" t="s">
        <v>145</v>
      </c>
      <c r="D205" s="84" t="s">
        <v>156</v>
      </c>
      <c r="E205" s="85" t="s">
        <v>653</v>
      </c>
      <c r="F205" s="85"/>
      <c r="G205" s="86">
        <f>G206</f>
        <v>1160724.6299999999</v>
      </c>
    </row>
    <row r="206" spans="1:7" ht="24" x14ac:dyDescent="0.3">
      <c r="A206" s="82" t="s">
        <v>200</v>
      </c>
      <c r="B206" s="83" t="s">
        <v>182</v>
      </c>
      <c r="C206" s="84" t="s">
        <v>145</v>
      </c>
      <c r="D206" s="84" t="s">
        <v>156</v>
      </c>
      <c r="E206" s="85" t="s">
        <v>653</v>
      </c>
      <c r="F206" s="85">
        <v>200</v>
      </c>
      <c r="G206" s="86">
        <v>1160724.6299999999</v>
      </c>
    </row>
    <row r="207" spans="1:7" x14ac:dyDescent="0.3">
      <c r="A207" s="78" t="s">
        <v>157</v>
      </c>
      <c r="B207" s="77" t="s">
        <v>182</v>
      </c>
      <c r="C207" s="79" t="s">
        <v>145</v>
      </c>
      <c r="D207" s="79" t="s">
        <v>158</v>
      </c>
      <c r="E207" s="80"/>
      <c r="F207" s="80"/>
      <c r="G207" s="81">
        <f t="shared" ref="G207:G208" si="11">G208</f>
        <v>62605888.670000002</v>
      </c>
    </row>
    <row r="208" spans="1:7" ht="36" x14ac:dyDescent="0.3">
      <c r="A208" s="82" t="s">
        <v>272</v>
      </c>
      <c r="B208" s="83" t="s">
        <v>182</v>
      </c>
      <c r="C208" s="84" t="s">
        <v>145</v>
      </c>
      <c r="D208" s="84" t="s">
        <v>158</v>
      </c>
      <c r="E208" s="85" t="s">
        <v>614</v>
      </c>
      <c r="F208" s="85"/>
      <c r="G208" s="86">
        <f t="shared" si="11"/>
        <v>62605888.670000002</v>
      </c>
    </row>
    <row r="209" spans="1:7" ht="24" x14ac:dyDescent="0.3">
      <c r="A209" s="82" t="s">
        <v>273</v>
      </c>
      <c r="B209" s="83" t="s">
        <v>182</v>
      </c>
      <c r="C209" s="84" t="s">
        <v>145</v>
      </c>
      <c r="D209" s="84" t="s">
        <v>158</v>
      </c>
      <c r="E209" s="85" t="s">
        <v>654</v>
      </c>
      <c r="F209" s="85"/>
      <c r="G209" s="86">
        <f>G210+G219</f>
        <v>62605888.670000002</v>
      </c>
    </row>
    <row r="210" spans="1:7" ht="48" x14ac:dyDescent="0.3">
      <c r="A210" s="82" t="s">
        <v>274</v>
      </c>
      <c r="B210" s="83" t="s">
        <v>182</v>
      </c>
      <c r="C210" s="84" t="s">
        <v>145</v>
      </c>
      <c r="D210" s="84" t="s">
        <v>158</v>
      </c>
      <c r="E210" s="85" t="s">
        <v>655</v>
      </c>
      <c r="F210" s="85"/>
      <c r="G210" s="86">
        <f>G215+G211+G213+G217</f>
        <v>32824055.649999999</v>
      </c>
    </row>
    <row r="211" spans="1:7" ht="24" x14ac:dyDescent="0.3">
      <c r="A211" s="82" t="s">
        <v>656</v>
      </c>
      <c r="B211" s="83" t="s">
        <v>182</v>
      </c>
      <c r="C211" s="84" t="s">
        <v>145</v>
      </c>
      <c r="D211" s="84" t="s">
        <v>158</v>
      </c>
      <c r="E211" s="85" t="s">
        <v>657</v>
      </c>
      <c r="F211" s="85"/>
      <c r="G211" s="86">
        <f>G212</f>
        <v>4536344.75</v>
      </c>
    </row>
    <row r="212" spans="1:7" ht="24" x14ac:dyDescent="0.3">
      <c r="A212" s="82" t="s">
        <v>228</v>
      </c>
      <c r="B212" s="83" t="s">
        <v>182</v>
      </c>
      <c r="C212" s="84" t="s">
        <v>145</v>
      </c>
      <c r="D212" s="84" t="s">
        <v>158</v>
      </c>
      <c r="E212" s="85" t="s">
        <v>657</v>
      </c>
      <c r="F212" s="85">
        <v>400</v>
      </c>
      <c r="G212" s="86">
        <v>4536344.75</v>
      </c>
    </row>
    <row r="213" spans="1:7" ht="36" x14ac:dyDescent="0.3">
      <c r="A213" s="82" t="s">
        <v>695</v>
      </c>
      <c r="B213" s="83" t="s">
        <v>182</v>
      </c>
      <c r="C213" s="84" t="s">
        <v>145</v>
      </c>
      <c r="D213" s="84" t="s">
        <v>158</v>
      </c>
      <c r="E213" s="85" t="s">
        <v>696</v>
      </c>
      <c r="F213" s="85"/>
      <c r="G213" s="86">
        <f>G214</f>
        <v>5363889.9000000004</v>
      </c>
    </row>
    <row r="214" spans="1:7" x14ac:dyDescent="0.3">
      <c r="A214" s="82" t="s">
        <v>321</v>
      </c>
      <c r="B214" s="83" t="s">
        <v>182</v>
      </c>
      <c r="C214" s="84" t="s">
        <v>145</v>
      </c>
      <c r="D214" s="84" t="s">
        <v>158</v>
      </c>
      <c r="E214" s="85" t="s">
        <v>696</v>
      </c>
      <c r="F214" s="85">
        <v>500</v>
      </c>
      <c r="G214" s="86">
        <v>5363889.9000000004</v>
      </c>
    </row>
    <row r="215" spans="1:7" ht="24" x14ac:dyDescent="0.3">
      <c r="A215" s="82" t="s">
        <v>276</v>
      </c>
      <c r="B215" s="83" t="s">
        <v>182</v>
      </c>
      <c r="C215" s="84" t="s">
        <v>145</v>
      </c>
      <c r="D215" s="84" t="s">
        <v>158</v>
      </c>
      <c r="E215" s="85" t="s">
        <v>658</v>
      </c>
      <c r="F215" s="85"/>
      <c r="G215" s="86">
        <f>G216</f>
        <v>13765610.82</v>
      </c>
    </row>
    <row r="216" spans="1:7" ht="24" x14ac:dyDescent="0.3">
      <c r="A216" s="82" t="s">
        <v>200</v>
      </c>
      <c r="B216" s="83" t="s">
        <v>182</v>
      </c>
      <c r="C216" s="84" t="s">
        <v>145</v>
      </c>
      <c r="D216" s="84" t="s">
        <v>158</v>
      </c>
      <c r="E216" s="85" t="s">
        <v>658</v>
      </c>
      <c r="F216" s="85">
        <v>200</v>
      </c>
      <c r="G216" s="93">
        <v>13765610.82</v>
      </c>
    </row>
    <row r="217" spans="1:7" ht="48" x14ac:dyDescent="0.3">
      <c r="A217" s="82" t="s">
        <v>896</v>
      </c>
      <c r="B217" s="83" t="s">
        <v>182</v>
      </c>
      <c r="C217" s="84" t="s">
        <v>145</v>
      </c>
      <c r="D217" s="84" t="s">
        <v>158</v>
      </c>
      <c r="E217" s="85" t="s">
        <v>897</v>
      </c>
      <c r="F217" s="85"/>
      <c r="G217" s="86">
        <f>G218</f>
        <v>9158210.1799999997</v>
      </c>
    </row>
    <row r="218" spans="1:7" x14ac:dyDescent="0.3">
      <c r="A218" s="82" t="s">
        <v>32</v>
      </c>
      <c r="B218" s="83" t="s">
        <v>182</v>
      </c>
      <c r="C218" s="84" t="s">
        <v>145</v>
      </c>
      <c r="D218" s="84" t="s">
        <v>158</v>
      </c>
      <c r="E218" s="85" t="s">
        <v>897</v>
      </c>
      <c r="F218" s="85">
        <v>500</v>
      </c>
      <c r="G218" s="86">
        <v>9158210.1799999997</v>
      </c>
    </row>
    <row r="219" spans="1:7" ht="72" x14ac:dyDescent="0.3">
      <c r="A219" s="82" t="s">
        <v>277</v>
      </c>
      <c r="B219" s="83" t="s">
        <v>182</v>
      </c>
      <c r="C219" s="84" t="s">
        <v>145</v>
      </c>
      <c r="D219" s="84" t="s">
        <v>158</v>
      </c>
      <c r="E219" s="85" t="s">
        <v>659</v>
      </c>
      <c r="F219" s="85"/>
      <c r="G219" s="93">
        <f>G226+G228+G234+G236+G230+G232+G238+G240+G220+G223</f>
        <v>29781833.02</v>
      </c>
    </row>
    <row r="220" spans="1:7" ht="36" x14ac:dyDescent="0.3">
      <c r="A220" s="82" t="s">
        <v>275</v>
      </c>
      <c r="B220" s="83" t="s">
        <v>182</v>
      </c>
      <c r="C220" s="84" t="s">
        <v>145</v>
      </c>
      <c r="D220" s="84" t="s">
        <v>158</v>
      </c>
      <c r="E220" s="85" t="s">
        <v>278</v>
      </c>
      <c r="F220" s="85"/>
      <c r="G220" s="93">
        <f>SUM(G222+G221)</f>
        <v>17629254.309999999</v>
      </c>
    </row>
    <row r="221" spans="1:7" ht="24" x14ac:dyDescent="0.3">
      <c r="A221" s="82" t="s">
        <v>200</v>
      </c>
      <c r="B221" s="83" t="s">
        <v>182</v>
      </c>
      <c r="C221" s="84" t="s">
        <v>145</v>
      </c>
      <c r="D221" s="84" t="s">
        <v>158</v>
      </c>
      <c r="E221" s="85" t="s">
        <v>278</v>
      </c>
      <c r="F221" s="85">
        <v>200</v>
      </c>
      <c r="G221" s="93"/>
    </row>
    <row r="222" spans="1:7" ht="24" x14ac:dyDescent="0.3">
      <c r="A222" s="82" t="s">
        <v>228</v>
      </c>
      <c r="B222" s="83" t="s">
        <v>182</v>
      </c>
      <c r="C222" s="84" t="s">
        <v>145</v>
      </c>
      <c r="D222" s="84" t="s">
        <v>158</v>
      </c>
      <c r="E222" s="85" t="s">
        <v>278</v>
      </c>
      <c r="F222" s="85">
        <v>400</v>
      </c>
      <c r="G222" s="93">
        <v>17629254.309999999</v>
      </c>
    </row>
    <row r="223" spans="1:7" ht="36" x14ac:dyDescent="0.3">
      <c r="A223" s="105" t="s">
        <v>275</v>
      </c>
      <c r="B223" s="83" t="s">
        <v>182</v>
      </c>
      <c r="C223" s="84" t="s">
        <v>145</v>
      </c>
      <c r="D223" s="84" t="s">
        <v>158</v>
      </c>
      <c r="E223" s="85" t="s">
        <v>279</v>
      </c>
      <c r="F223" s="85"/>
      <c r="G223" s="86">
        <f>G225+G224</f>
        <v>545234.81000000006</v>
      </c>
    </row>
    <row r="224" spans="1:7" ht="24" x14ac:dyDescent="0.3">
      <c r="A224" s="82" t="s">
        <v>200</v>
      </c>
      <c r="B224" s="83" t="s">
        <v>182</v>
      </c>
      <c r="C224" s="84" t="s">
        <v>145</v>
      </c>
      <c r="D224" s="84" t="s">
        <v>158</v>
      </c>
      <c r="E224" s="85" t="s">
        <v>279</v>
      </c>
      <c r="F224" s="85">
        <v>200</v>
      </c>
      <c r="G224" s="93">
        <v>0</v>
      </c>
    </row>
    <row r="225" spans="1:7" ht="24" x14ac:dyDescent="0.3">
      <c r="A225" s="82" t="s">
        <v>228</v>
      </c>
      <c r="B225" s="83" t="s">
        <v>182</v>
      </c>
      <c r="C225" s="84" t="s">
        <v>145</v>
      </c>
      <c r="D225" s="84" t="s">
        <v>158</v>
      </c>
      <c r="E225" s="85" t="s">
        <v>279</v>
      </c>
      <c r="F225" s="85">
        <v>400</v>
      </c>
      <c r="G225" s="93">
        <v>545234.81000000006</v>
      </c>
    </row>
    <row r="226" spans="1:7" ht="36" x14ac:dyDescent="0.3">
      <c r="A226" s="82" t="s">
        <v>898</v>
      </c>
      <c r="B226" s="83" t="s">
        <v>182</v>
      </c>
      <c r="C226" s="84" t="s">
        <v>145</v>
      </c>
      <c r="D226" s="84" t="s">
        <v>158</v>
      </c>
      <c r="E226" s="85" t="s">
        <v>899</v>
      </c>
      <c r="F226" s="85"/>
      <c r="G226" s="93">
        <f>G227</f>
        <v>2400000</v>
      </c>
    </row>
    <row r="227" spans="1:7" ht="24" x14ac:dyDescent="0.3">
      <c r="A227" s="82" t="s">
        <v>200</v>
      </c>
      <c r="B227" s="83" t="s">
        <v>182</v>
      </c>
      <c r="C227" s="84" t="s">
        <v>145</v>
      </c>
      <c r="D227" s="84" t="s">
        <v>158</v>
      </c>
      <c r="E227" s="85" t="s">
        <v>899</v>
      </c>
      <c r="F227" s="85">
        <v>200</v>
      </c>
      <c r="G227" s="93">
        <v>2400000</v>
      </c>
    </row>
    <row r="228" spans="1:7" ht="36" x14ac:dyDescent="0.3">
      <c r="A228" s="82" t="s">
        <v>900</v>
      </c>
      <c r="B228" s="83" t="s">
        <v>182</v>
      </c>
      <c r="C228" s="84" t="s">
        <v>145</v>
      </c>
      <c r="D228" s="84" t="s">
        <v>158</v>
      </c>
      <c r="E228" s="85" t="s">
        <v>901</v>
      </c>
      <c r="F228" s="85"/>
      <c r="G228" s="93">
        <f>G229</f>
        <v>1592083</v>
      </c>
    </row>
    <row r="229" spans="1:7" ht="24" x14ac:dyDescent="0.3">
      <c r="A229" s="82" t="s">
        <v>200</v>
      </c>
      <c r="B229" s="83" t="s">
        <v>182</v>
      </c>
      <c r="C229" s="84" t="s">
        <v>145</v>
      </c>
      <c r="D229" s="84" t="s">
        <v>158</v>
      </c>
      <c r="E229" s="85" t="s">
        <v>901</v>
      </c>
      <c r="F229" s="85">
        <v>200</v>
      </c>
      <c r="G229" s="93">
        <v>1592083</v>
      </c>
    </row>
    <row r="230" spans="1:7" ht="36" x14ac:dyDescent="0.3">
      <c r="A230" s="82" t="s">
        <v>902</v>
      </c>
      <c r="B230" s="83" t="s">
        <v>182</v>
      </c>
      <c r="C230" s="84" t="s">
        <v>145</v>
      </c>
      <c r="D230" s="84" t="s">
        <v>158</v>
      </c>
      <c r="E230" s="85" t="s">
        <v>903</v>
      </c>
      <c r="F230" s="85"/>
      <c r="G230" s="93">
        <f>G231</f>
        <v>1286961</v>
      </c>
    </row>
    <row r="231" spans="1:7" ht="24" x14ac:dyDescent="0.3">
      <c r="A231" s="82" t="s">
        <v>200</v>
      </c>
      <c r="B231" s="83" t="s">
        <v>182</v>
      </c>
      <c r="C231" s="84" t="s">
        <v>145</v>
      </c>
      <c r="D231" s="84" t="s">
        <v>158</v>
      </c>
      <c r="E231" s="85" t="s">
        <v>903</v>
      </c>
      <c r="F231" s="85">
        <v>200</v>
      </c>
      <c r="G231" s="93">
        <v>1286961</v>
      </c>
    </row>
    <row r="232" spans="1:7" ht="36" x14ac:dyDescent="0.3">
      <c r="A232" s="82" t="s">
        <v>904</v>
      </c>
      <c r="B232" s="83" t="s">
        <v>182</v>
      </c>
      <c r="C232" s="84" t="s">
        <v>145</v>
      </c>
      <c r="D232" s="84" t="s">
        <v>158</v>
      </c>
      <c r="E232" s="85" t="s">
        <v>905</v>
      </c>
      <c r="F232" s="85"/>
      <c r="G232" s="93">
        <f>G233</f>
        <v>1255890</v>
      </c>
    </row>
    <row r="233" spans="1:7" ht="24" x14ac:dyDescent="0.3">
      <c r="A233" s="82" t="s">
        <v>200</v>
      </c>
      <c r="B233" s="83" t="s">
        <v>182</v>
      </c>
      <c r="C233" s="84" t="s">
        <v>145</v>
      </c>
      <c r="D233" s="84" t="s">
        <v>158</v>
      </c>
      <c r="E233" s="85" t="s">
        <v>905</v>
      </c>
      <c r="F233" s="85">
        <v>200</v>
      </c>
      <c r="G233" s="93">
        <v>1255890</v>
      </c>
    </row>
    <row r="234" spans="1:7" ht="48" x14ac:dyDescent="0.3">
      <c r="A234" s="82" t="s">
        <v>906</v>
      </c>
      <c r="B234" s="83" t="s">
        <v>182</v>
      </c>
      <c r="C234" s="84" t="s">
        <v>145</v>
      </c>
      <c r="D234" s="84" t="s">
        <v>158</v>
      </c>
      <c r="E234" s="85" t="s">
        <v>907</v>
      </c>
      <c r="F234" s="85"/>
      <c r="G234" s="93">
        <f>G235</f>
        <v>2315786.5299999998</v>
      </c>
    </row>
    <row r="235" spans="1:7" ht="24" x14ac:dyDescent="0.3">
      <c r="A235" s="82" t="s">
        <v>200</v>
      </c>
      <c r="B235" s="83" t="s">
        <v>182</v>
      </c>
      <c r="C235" s="84" t="s">
        <v>145</v>
      </c>
      <c r="D235" s="84" t="s">
        <v>158</v>
      </c>
      <c r="E235" s="85" t="s">
        <v>907</v>
      </c>
      <c r="F235" s="85">
        <v>200</v>
      </c>
      <c r="G235" s="93">
        <v>2315786.5299999998</v>
      </c>
    </row>
    <row r="236" spans="1:7" ht="48" x14ac:dyDescent="0.3">
      <c r="A236" s="82" t="s">
        <v>908</v>
      </c>
      <c r="B236" s="83" t="s">
        <v>182</v>
      </c>
      <c r="C236" s="84" t="s">
        <v>145</v>
      </c>
      <c r="D236" s="84" t="s">
        <v>158</v>
      </c>
      <c r="E236" s="85" t="s">
        <v>909</v>
      </c>
      <c r="F236" s="85"/>
      <c r="G236" s="93">
        <f>G237</f>
        <v>1061388.8600000001</v>
      </c>
    </row>
    <row r="237" spans="1:7" ht="24" x14ac:dyDescent="0.3">
      <c r="A237" s="82" t="s">
        <v>200</v>
      </c>
      <c r="B237" s="83" t="s">
        <v>182</v>
      </c>
      <c r="C237" s="84" t="s">
        <v>145</v>
      </c>
      <c r="D237" s="84" t="s">
        <v>158</v>
      </c>
      <c r="E237" s="85" t="s">
        <v>909</v>
      </c>
      <c r="F237" s="85">
        <v>200</v>
      </c>
      <c r="G237" s="93">
        <v>1061388.8600000001</v>
      </c>
    </row>
    <row r="238" spans="1:7" ht="36" x14ac:dyDescent="0.3">
      <c r="A238" s="82" t="s">
        <v>910</v>
      </c>
      <c r="B238" s="83" t="s">
        <v>182</v>
      </c>
      <c r="C238" s="84" t="s">
        <v>145</v>
      </c>
      <c r="D238" s="84" t="s">
        <v>158</v>
      </c>
      <c r="E238" s="85" t="s">
        <v>911</v>
      </c>
      <c r="F238" s="85"/>
      <c r="G238" s="93">
        <f>G239</f>
        <v>857974.11</v>
      </c>
    </row>
    <row r="239" spans="1:7" ht="24" x14ac:dyDescent="0.3">
      <c r="A239" s="82" t="s">
        <v>200</v>
      </c>
      <c r="B239" s="83" t="s">
        <v>182</v>
      </c>
      <c r="C239" s="84" t="s">
        <v>145</v>
      </c>
      <c r="D239" s="84" t="s">
        <v>158</v>
      </c>
      <c r="E239" s="85" t="s">
        <v>911</v>
      </c>
      <c r="F239" s="85">
        <v>200</v>
      </c>
      <c r="G239" s="93">
        <v>857974.11</v>
      </c>
    </row>
    <row r="240" spans="1:7" ht="48" x14ac:dyDescent="0.3">
      <c r="A240" s="82" t="s">
        <v>912</v>
      </c>
      <c r="B240" s="83" t="s">
        <v>182</v>
      </c>
      <c r="C240" s="84" t="s">
        <v>145</v>
      </c>
      <c r="D240" s="84" t="s">
        <v>158</v>
      </c>
      <c r="E240" s="85" t="s">
        <v>913</v>
      </c>
      <c r="F240" s="85"/>
      <c r="G240" s="93">
        <f>G241</f>
        <v>837260.4</v>
      </c>
    </row>
    <row r="241" spans="1:7" ht="24" x14ac:dyDescent="0.3">
      <c r="A241" s="82" t="s">
        <v>200</v>
      </c>
      <c r="B241" s="83" t="s">
        <v>182</v>
      </c>
      <c r="C241" s="84" t="s">
        <v>145</v>
      </c>
      <c r="D241" s="84" t="s">
        <v>158</v>
      </c>
      <c r="E241" s="85" t="s">
        <v>913</v>
      </c>
      <c r="F241" s="85">
        <v>200</v>
      </c>
      <c r="G241" s="93">
        <v>837260.4</v>
      </c>
    </row>
    <row r="242" spans="1:7" x14ac:dyDescent="0.3">
      <c r="A242" s="78" t="s">
        <v>159</v>
      </c>
      <c r="B242" s="77" t="s">
        <v>182</v>
      </c>
      <c r="C242" s="79" t="s">
        <v>145</v>
      </c>
      <c r="D242" s="79" t="s">
        <v>160</v>
      </c>
      <c r="E242" s="80"/>
      <c r="F242" s="85"/>
      <c r="G242" s="93">
        <f>+G243</f>
        <v>0</v>
      </c>
    </row>
    <row r="243" spans="1:7" ht="24" x14ac:dyDescent="0.3">
      <c r="A243" s="82" t="s">
        <v>280</v>
      </c>
      <c r="B243" s="83" t="s">
        <v>182</v>
      </c>
      <c r="C243" s="84" t="s">
        <v>145</v>
      </c>
      <c r="D243" s="85">
        <v>12</v>
      </c>
      <c r="E243" s="85" t="s">
        <v>660</v>
      </c>
      <c r="F243" s="85"/>
      <c r="G243" s="106">
        <f>G244</f>
        <v>0</v>
      </c>
    </row>
    <row r="244" spans="1:7" ht="48" x14ac:dyDescent="0.3">
      <c r="A244" s="82" t="s">
        <v>281</v>
      </c>
      <c r="B244" s="83" t="s">
        <v>182</v>
      </c>
      <c r="C244" s="84" t="s">
        <v>145</v>
      </c>
      <c r="D244" s="85">
        <v>12</v>
      </c>
      <c r="E244" s="85" t="s">
        <v>282</v>
      </c>
      <c r="F244" s="85"/>
      <c r="G244" s="106">
        <f>G245</f>
        <v>0</v>
      </c>
    </row>
    <row r="245" spans="1:7" ht="48" x14ac:dyDescent="0.3">
      <c r="A245" s="82" t="s">
        <v>283</v>
      </c>
      <c r="B245" s="83" t="s">
        <v>182</v>
      </c>
      <c r="C245" s="84" t="s">
        <v>145</v>
      </c>
      <c r="D245" s="85">
        <v>12</v>
      </c>
      <c r="E245" s="85" t="s">
        <v>661</v>
      </c>
      <c r="F245" s="85"/>
      <c r="G245" s="106">
        <f>G246</f>
        <v>0</v>
      </c>
    </row>
    <row r="246" spans="1:7" ht="24" x14ac:dyDescent="0.3">
      <c r="A246" s="82" t="s">
        <v>284</v>
      </c>
      <c r="B246" s="83" t="s">
        <v>182</v>
      </c>
      <c r="C246" s="84" t="s">
        <v>145</v>
      </c>
      <c r="D246" s="85">
        <v>12</v>
      </c>
      <c r="E246" s="85" t="s">
        <v>662</v>
      </c>
      <c r="F246" s="85"/>
      <c r="G246" s="106">
        <f>G247</f>
        <v>0</v>
      </c>
    </row>
    <row r="247" spans="1:7" ht="24" x14ac:dyDescent="0.3">
      <c r="A247" s="82" t="s">
        <v>200</v>
      </c>
      <c r="B247" s="83" t="s">
        <v>182</v>
      </c>
      <c r="C247" s="84" t="s">
        <v>145</v>
      </c>
      <c r="D247" s="85">
        <v>12</v>
      </c>
      <c r="E247" s="85" t="s">
        <v>662</v>
      </c>
      <c r="F247" s="85">
        <v>200</v>
      </c>
      <c r="G247" s="106">
        <v>0</v>
      </c>
    </row>
    <row r="248" spans="1:7" x14ac:dyDescent="0.3">
      <c r="A248" s="78" t="s">
        <v>161</v>
      </c>
      <c r="B248" s="77" t="s">
        <v>182</v>
      </c>
      <c r="C248" s="107" t="s">
        <v>146</v>
      </c>
      <c r="D248" s="107"/>
      <c r="E248" s="80"/>
      <c r="F248" s="80"/>
      <c r="G248" s="81">
        <f>G249</f>
        <v>18806981.149999999</v>
      </c>
    </row>
    <row r="249" spans="1:7" x14ac:dyDescent="0.3">
      <c r="A249" s="78" t="s">
        <v>285</v>
      </c>
      <c r="B249" s="77" t="s">
        <v>182</v>
      </c>
      <c r="C249" s="107" t="s">
        <v>146</v>
      </c>
      <c r="D249" s="107" t="s">
        <v>141</v>
      </c>
      <c r="E249" s="80"/>
      <c r="F249" s="80"/>
      <c r="G249" s="81">
        <f>+G258+G250</f>
        <v>18806981.149999999</v>
      </c>
    </row>
    <row r="250" spans="1:7" ht="24" x14ac:dyDescent="0.3">
      <c r="A250" s="82" t="s">
        <v>229</v>
      </c>
      <c r="B250" s="83" t="s">
        <v>182</v>
      </c>
      <c r="C250" s="95" t="s">
        <v>146</v>
      </c>
      <c r="D250" s="95" t="s">
        <v>141</v>
      </c>
      <c r="E250" s="85" t="s">
        <v>914</v>
      </c>
      <c r="F250" s="85"/>
      <c r="G250" s="86">
        <f>G251</f>
        <v>9521706.1400000006</v>
      </c>
    </row>
    <row r="251" spans="1:7" ht="36" x14ac:dyDescent="0.3">
      <c r="A251" s="82" t="s">
        <v>230</v>
      </c>
      <c r="B251" s="83" t="s">
        <v>182</v>
      </c>
      <c r="C251" s="95" t="s">
        <v>146</v>
      </c>
      <c r="D251" s="95" t="s">
        <v>141</v>
      </c>
      <c r="E251" s="85" t="s">
        <v>607</v>
      </c>
      <c r="F251" s="85"/>
      <c r="G251" s="86">
        <f>G252</f>
        <v>9521706.1400000006</v>
      </c>
    </row>
    <row r="252" spans="1:7" ht="24" x14ac:dyDescent="0.3">
      <c r="A252" s="82" t="s">
        <v>231</v>
      </c>
      <c r="B252" s="83" t="s">
        <v>182</v>
      </c>
      <c r="C252" s="95" t="s">
        <v>146</v>
      </c>
      <c r="D252" s="95" t="s">
        <v>141</v>
      </c>
      <c r="E252" s="85" t="s">
        <v>609</v>
      </c>
      <c r="F252" s="85"/>
      <c r="G252" s="86">
        <f>G253+G255</f>
        <v>9521706.1400000006</v>
      </c>
    </row>
    <row r="253" spans="1:7" ht="24" x14ac:dyDescent="0.3">
      <c r="A253" s="82" t="s">
        <v>286</v>
      </c>
      <c r="B253" s="83" t="s">
        <v>182</v>
      </c>
      <c r="C253" s="95" t="s">
        <v>146</v>
      </c>
      <c r="D253" s="95" t="s">
        <v>141</v>
      </c>
      <c r="E253" s="85" t="s">
        <v>915</v>
      </c>
      <c r="F253" s="85"/>
      <c r="G253" s="86">
        <f>G254</f>
        <v>950998.14</v>
      </c>
    </row>
    <row r="254" spans="1:7" ht="24" x14ac:dyDescent="0.3">
      <c r="A254" s="82" t="s">
        <v>228</v>
      </c>
      <c r="B254" s="83" t="s">
        <v>182</v>
      </c>
      <c r="C254" s="95" t="s">
        <v>146</v>
      </c>
      <c r="D254" s="95" t="s">
        <v>141</v>
      </c>
      <c r="E254" s="85" t="s">
        <v>915</v>
      </c>
      <c r="F254" s="85">
        <v>400</v>
      </c>
      <c r="G254" s="86">
        <v>950998.14</v>
      </c>
    </row>
    <row r="255" spans="1:7" x14ac:dyDescent="0.3">
      <c r="A255" s="82" t="s">
        <v>916</v>
      </c>
      <c r="B255" s="83" t="s">
        <v>182</v>
      </c>
      <c r="C255" s="95" t="s">
        <v>146</v>
      </c>
      <c r="D255" s="95" t="s">
        <v>141</v>
      </c>
      <c r="E255" s="85" t="s">
        <v>917</v>
      </c>
      <c r="F255" s="85"/>
      <c r="G255" s="86">
        <f>G256</f>
        <v>8570708</v>
      </c>
    </row>
    <row r="256" spans="1:7" ht="24" x14ac:dyDescent="0.3">
      <c r="A256" s="82" t="s">
        <v>918</v>
      </c>
      <c r="B256" s="83" t="s">
        <v>182</v>
      </c>
      <c r="C256" s="95" t="s">
        <v>146</v>
      </c>
      <c r="D256" s="95" t="s">
        <v>141</v>
      </c>
      <c r="E256" s="85" t="s">
        <v>919</v>
      </c>
      <c r="F256" s="85"/>
      <c r="G256" s="86">
        <f>G257</f>
        <v>8570708</v>
      </c>
    </row>
    <row r="257" spans="1:7" ht="24" x14ac:dyDescent="0.3">
      <c r="A257" s="82" t="s">
        <v>228</v>
      </c>
      <c r="B257" s="83" t="s">
        <v>182</v>
      </c>
      <c r="C257" s="95" t="s">
        <v>146</v>
      </c>
      <c r="D257" s="95" t="s">
        <v>141</v>
      </c>
      <c r="E257" s="85" t="s">
        <v>919</v>
      </c>
      <c r="F257" s="85">
        <v>400</v>
      </c>
      <c r="G257" s="86">
        <v>8570708</v>
      </c>
    </row>
    <row r="258" spans="1:7" ht="36" x14ac:dyDescent="0.3">
      <c r="A258" s="108" t="s">
        <v>287</v>
      </c>
      <c r="B258" s="83" t="s">
        <v>182</v>
      </c>
      <c r="C258" s="95" t="s">
        <v>146</v>
      </c>
      <c r="D258" s="95" t="s">
        <v>141</v>
      </c>
      <c r="E258" s="95" t="s">
        <v>663</v>
      </c>
      <c r="F258" s="85"/>
      <c r="G258" s="86">
        <f>G259</f>
        <v>9285275.0099999998</v>
      </c>
    </row>
    <row r="259" spans="1:7" ht="60" x14ac:dyDescent="0.3">
      <c r="A259" s="82" t="s">
        <v>288</v>
      </c>
      <c r="B259" s="83" t="s">
        <v>182</v>
      </c>
      <c r="C259" s="95" t="s">
        <v>146</v>
      </c>
      <c r="D259" s="95" t="s">
        <v>141</v>
      </c>
      <c r="E259" s="95" t="s">
        <v>664</v>
      </c>
      <c r="F259" s="85"/>
      <c r="G259" s="86">
        <f>G267+G260</f>
        <v>9285275.0099999998</v>
      </c>
    </row>
    <row r="260" spans="1:7" ht="24" x14ac:dyDescent="0.3">
      <c r="A260" s="82" t="s">
        <v>231</v>
      </c>
      <c r="B260" s="83" t="s">
        <v>182</v>
      </c>
      <c r="C260" s="95" t="s">
        <v>146</v>
      </c>
      <c r="D260" s="95" t="s">
        <v>141</v>
      </c>
      <c r="E260" s="95" t="s">
        <v>665</v>
      </c>
      <c r="F260" s="85"/>
      <c r="G260" s="86">
        <f>G263+G265+G261</f>
        <v>4405705.3</v>
      </c>
    </row>
    <row r="261" spans="1:7" ht="36" x14ac:dyDescent="0.3">
      <c r="A261" s="82" t="s">
        <v>920</v>
      </c>
      <c r="B261" s="83" t="s">
        <v>182</v>
      </c>
      <c r="C261" s="95" t="s">
        <v>146</v>
      </c>
      <c r="D261" s="95" t="s">
        <v>141</v>
      </c>
      <c r="E261" s="95" t="s">
        <v>921</v>
      </c>
      <c r="F261" s="85"/>
      <c r="G261" s="86">
        <f>G262</f>
        <v>2702278.96</v>
      </c>
    </row>
    <row r="262" spans="1:7" ht="24" x14ac:dyDescent="0.3">
      <c r="A262" s="82" t="s">
        <v>228</v>
      </c>
      <c r="B262" s="83" t="s">
        <v>182</v>
      </c>
      <c r="C262" s="95" t="s">
        <v>146</v>
      </c>
      <c r="D262" s="95" t="s">
        <v>141</v>
      </c>
      <c r="E262" s="95" t="s">
        <v>921</v>
      </c>
      <c r="F262" s="85">
        <v>400</v>
      </c>
      <c r="G262" s="86">
        <v>2702278.96</v>
      </c>
    </row>
    <row r="263" spans="1:7" ht="36" x14ac:dyDescent="0.3">
      <c r="A263" s="82" t="s">
        <v>922</v>
      </c>
      <c r="B263" s="83" t="s">
        <v>182</v>
      </c>
      <c r="C263" s="95" t="s">
        <v>146</v>
      </c>
      <c r="D263" s="95" t="s">
        <v>141</v>
      </c>
      <c r="E263" s="95" t="s">
        <v>923</v>
      </c>
      <c r="F263" s="85"/>
      <c r="G263" s="86">
        <f>G264</f>
        <v>103427.34</v>
      </c>
    </row>
    <row r="264" spans="1:7" ht="24" x14ac:dyDescent="0.3">
      <c r="A264" s="82" t="s">
        <v>228</v>
      </c>
      <c r="B264" s="83" t="s">
        <v>182</v>
      </c>
      <c r="C264" s="95" t="s">
        <v>146</v>
      </c>
      <c r="D264" s="95" t="s">
        <v>141</v>
      </c>
      <c r="E264" s="95" t="s">
        <v>923</v>
      </c>
      <c r="F264" s="85">
        <v>400</v>
      </c>
      <c r="G264" s="86">
        <v>103427.34</v>
      </c>
    </row>
    <row r="265" spans="1:7" ht="24" x14ac:dyDescent="0.3">
      <c r="A265" s="82" t="s">
        <v>286</v>
      </c>
      <c r="B265" s="83" t="s">
        <v>182</v>
      </c>
      <c r="C265" s="95" t="s">
        <v>146</v>
      </c>
      <c r="D265" s="95" t="s">
        <v>141</v>
      </c>
      <c r="E265" s="95" t="s">
        <v>667</v>
      </c>
      <c r="F265" s="85"/>
      <c r="G265" s="86">
        <f>G266</f>
        <v>1599999</v>
      </c>
    </row>
    <row r="266" spans="1:7" ht="24" x14ac:dyDescent="0.3">
      <c r="A266" s="82" t="s">
        <v>228</v>
      </c>
      <c r="B266" s="83" t="s">
        <v>182</v>
      </c>
      <c r="C266" s="95" t="s">
        <v>146</v>
      </c>
      <c r="D266" s="95" t="s">
        <v>141</v>
      </c>
      <c r="E266" s="95" t="s">
        <v>667</v>
      </c>
      <c r="F266" s="85">
        <v>400</v>
      </c>
      <c r="G266" s="86">
        <v>1599999</v>
      </c>
    </row>
    <row r="267" spans="1:7" ht="24" x14ac:dyDescent="0.3">
      <c r="A267" s="82" t="s">
        <v>289</v>
      </c>
      <c r="B267" s="83" t="s">
        <v>182</v>
      </c>
      <c r="C267" s="95" t="s">
        <v>146</v>
      </c>
      <c r="D267" s="95" t="s">
        <v>141</v>
      </c>
      <c r="E267" s="85" t="s">
        <v>668</v>
      </c>
      <c r="F267" s="85"/>
      <c r="G267" s="86">
        <f>G270+G268</f>
        <v>4879569.71</v>
      </c>
    </row>
    <row r="268" spans="1:7" ht="24" x14ac:dyDescent="0.3">
      <c r="A268" s="82" t="s">
        <v>924</v>
      </c>
      <c r="B268" s="83" t="s">
        <v>182</v>
      </c>
      <c r="C268" s="95" t="s">
        <v>146</v>
      </c>
      <c r="D268" s="95" t="s">
        <v>141</v>
      </c>
      <c r="E268" s="85" t="s">
        <v>925</v>
      </c>
      <c r="F268" s="85"/>
      <c r="G268" s="86">
        <f>G269</f>
        <v>599000</v>
      </c>
    </row>
    <row r="269" spans="1:7" x14ac:dyDescent="0.3">
      <c r="A269" s="82" t="s">
        <v>32</v>
      </c>
      <c r="B269" s="83" t="s">
        <v>182</v>
      </c>
      <c r="C269" s="95" t="s">
        <v>146</v>
      </c>
      <c r="D269" s="95" t="s">
        <v>141</v>
      </c>
      <c r="E269" s="85" t="s">
        <v>925</v>
      </c>
      <c r="F269" s="85">
        <v>500</v>
      </c>
      <c r="G269" s="86">
        <v>599000</v>
      </c>
    </row>
    <row r="270" spans="1:7" x14ac:dyDescent="0.3">
      <c r="A270" s="82" t="s">
        <v>290</v>
      </c>
      <c r="B270" s="83" t="s">
        <v>182</v>
      </c>
      <c r="C270" s="95" t="s">
        <v>146</v>
      </c>
      <c r="D270" s="95" t="s">
        <v>141</v>
      </c>
      <c r="E270" s="85" t="s">
        <v>669</v>
      </c>
      <c r="F270" s="85"/>
      <c r="G270" s="86">
        <f>G271+G272</f>
        <v>4280569.71</v>
      </c>
    </row>
    <row r="271" spans="1:7" ht="24" x14ac:dyDescent="0.3">
      <c r="A271" s="82" t="s">
        <v>200</v>
      </c>
      <c r="B271" s="83" t="s">
        <v>182</v>
      </c>
      <c r="C271" s="95" t="s">
        <v>146</v>
      </c>
      <c r="D271" s="95" t="s">
        <v>141</v>
      </c>
      <c r="E271" s="85" t="s">
        <v>669</v>
      </c>
      <c r="F271" s="85">
        <v>200</v>
      </c>
      <c r="G271" s="86">
        <v>1280569.71</v>
      </c>
    </row>
    <row r="272" spans="1:7" x14ac:dyDescent="0.3">
      <c r="A272" s="82" t="s">
        <v>217</v>
      </c>
      <c r="B272" s="83" t="s">
        <v>182</v>
      </c>
      <c r="C272" s="95" t="s">
        <v>146</v>
      </c>
      <c r="D272" s="95" t="s">
        <v>141</v>
      </c>
      <c r="E272" s="85" t="s">
        <v>669</v>
      </c>
      <c r="F272" s="85">
        <v>800</v>
      </c>
      <c r="G272" s="86">
        <v>3000000</v>
      </c>
    </row>
    <row r="273" spans="1:7" x14ac:dyDescent="0.3">
      <c r="A273" s="78" t="s">
        <v>291</v>
      </c>
      <c r="B273" s="77" t="s">
        <v>182</v>
      </c>
      <c r="C273" s="107" t="s">
        <v>162</v>
      </c>
      <c r="D273" s="107" t="s">
        <v>259</v>
      </c>
      <c r="E273" s="107"/>
      <c r="F273" s="80"/>
      <c r="G273" s="81">
        <f>G274+G280+G286</f>
        <v>1311450</v>
      </c>
    </row>
    <row r="274" spans="1:7" x14ac:dyDescent="0.3">
      <c r="A274" s="78" t="s">
        <v>163</v>
      </c>
      <c r="B274" s="79" t="s">
        <v>182</v>
      </c>
      <c r="C274" s="79" t="s">
        <v>162</v>
      </c>
      <c r="D274" s="79" t="s">
        <v>139</v>
      </c>
      <c r="E274" s="107"/>
      <c r="F274" s="80"/>
      <c r="G274" s="81">
        <f>G275</f>
        <v>0</v>
      </c>
    </row>
    <row r="275" spans="1:7" ht="36" x14ac:dyDescent="0.3">
      <c r="A275" s="82" t="s">
        <v>926</v>
      </c>
      <c r="B275" s="83" t="s">
        <v>182</v>
      </c>
      <c r="C275" s="84" t="s">
        <v>162</v>
      </c>
      <c r="D275" s="84" t="s">
        <v>139</v>
      </c>
      <c r="E275" s="84" t="s">
        <v>927</v>
      </c>
      <c r="F275" s="85"/>
      <c r="G275" s="94">
        <f>G276</f>
        <v>0</v>
      </c>
    </row>
    <row r="276" spans="1:7" ht="48" x14ac:dyDescent="0.3">
      <c r="A276" s="82" t="s">
        <v>928</v>
      </c>
      <c r="B276" s="83" t="s">
        <v>182</v>
      </c>
      <c r="C276" s="84" t="s">
        <v>162</v>
      </c>
      <c r="D276" s="84" t="s">
        <v>139</v>
      </c>
      <c r="E276" s="85" t="s">
        <v>929</v>
      </c>
      <c r="F276" s="85"/>
      <c r="G276" s="94">
        <f>G277</f>
        <v>0</v>
      </c>
    </row>
    <row r="277" spans="1:7" ht="24" x14ac:dyDescent="0.3">
      <c r="A277" s="82" t="s">
        <v>930</v>
      </c>
      <c r="B277" s="83" t="s">
        <v>182</v>
      </c>
      <c r="C277" s="84" t="s">
        <v>162</v>
      </c>
      <c r="D277" s="84" t="s">
        <v>139</v>
      </c>
      <c r="E277" s="84" t="s">
        <v>931</v>
      </c>
      <c r="F277" s="85"/>
      <c r="G277" s="94">
        <f>G278</f>
        <v>0</v>
      </c>
    </row>
    <row r="278" spans="1:7" ht="24" x14ac:dyDescent="0.3">
      <c r="A278" s="82" t="s">
        <v>666</v>
      </c>
      <c r="B278" s="83" t="s">
        <v>182</v>
      </c>
      <c r="C278" s="84" t="s">
        <v>162</v>
      </c>
      <c r="D278" s="84" t="s">
        <v>139</v>
      </c>
      <c r="E278" s="84" t="s">
        <v>932</v>
      </c>
      <c r="F278" s="85"/>
      <c r="G278" s="94">
        <f>G279</f>
        <v>0</v>
      </c>
    </row>
    <row r="279" spans="1:7" ht="24" x14ac:dyDescent="0.3">
      <c r="A279" s="82" t="s">
        <v>228</v>
      </c>
      <c r="B279" s="83" t="s">
        <v>182</v>
      </c>
      <c r="C279" s="84" t="s">
        <v>162</v>
      </c>
      <c r="D279" s="84" t="s">
        <v>139</v>
      </c>
      <c r="E279" s="84" t="s">
        <v>932</v>
      </c>
      <c r="F279" s="85">
        <v>400</v>
      </c>
      <c r="G279" s="94">
        <v>0</v>
      </c>
    </row>
    <row r="280" spans="1:7" x14ac:dyDescent="0.3">
      <c r="A280" s="78" t="s">
        <v>165</v>
      </c>
      <c r="B280" s="77" t="s">
        <v>182</v>
      </c>
      <c r="C280" s="79" t="s">
        <v>162</v>
      </c>
      <c r="D280" s="79" t="s">
        <v>162</v>
      </c>
      <c r="E280" s="79"/>
      <c r="F280" s="80"/>
      <c r="G280" s="98">
        <f>G281</f>
        <v>19450</v>
      </c>
    </row>
    <row r="281" spans="1:7" ht="48" x14ac:dyDescent="0.3">
      <c r="A281" s="82" t="s">
        <v>341</v>
      </c>
      <c r="B281" s="83" t="s">
        <v>182</v>
      </c>
      <c r="C281" s="84" t="s">
        <v>162</v>
      </c>
      <c r="D281" s="84" t="s">
        <v>162</v>
      </c>
      <c r="E281" s="84" t="s">
        <v>712</v>
      </c>
      <c r="F281" s="85"/>
      <c r="G281" s="94">
        <f>G282</f>
        <v>19450</v>
      </c>
    </row>
    <row r="282" spans="1:7" ht="60" x14ac:dyDescent="0.3">
      <c r="A282" s="82" t="s">
        <v>342</v>
      </c>
      <c r="B282" s="83" t="s">
        <v>182</v>
      </c>
      <c r="C282" s="84" t="s">
        <v>162</v>
      </c>
      <c r="D282" s="84" t="s">
        <v>162</v>
      </c>
      <c r="E282" s="84" t="s">
        <v>713</v>
      </c>
      <c r="F282" s="85"/>
      <c r="G282" s="94">
        <f>G283</f>
        <v>19450</v>
      </c>
    </row>
    <row r="283" spans="1:7" ht="48" x14ac:dyDescent="0.3">
      <c r="A283" s="82" t="s">
        <v>343</v>
      </c>
      <c r="B283" s="83" t="s">
        <v>182</v>
      </c>
      <c r="C283" s="84" t="s">
        <v>162</v>
      </c>
      <c r="D283" s="84" t="s">
        <v>162</v>
      </c>
      <c r="E283" s="84" t="s">
        <v>714</v>
      </c>
      <c r="F283" s="85"/>
      <c r="G283" s="94">
        <f>G284</f>
        <v>19450</v>
      </c>
    </row>
    <row r="284" spans="1:7" x14ac:dyDescent="0.3">
      <c r="A284" s="82" t="s">
        <v>344</v>
      </c>
      <c r="B284" s="83" t="s">
        <v>182</v>
      </c>
      <c r="C284" s="84" t="s">
        <v>162</v>
      </c>
      <c r="D284" s="84" t="s">
        <v>162</v>
      </c>
      <c r="E284" s="84" t="s">
        <v>715</v>
      </c>
      <c r="F284" s="85"/>
      <c r="G284" s="94">
        <f>G285</f>
        <v>19450</v>
      </c>
    </row>
    <row r="285" spans="1:7" ht="24" x14ac:dyDescent="0.3">
      <c r="A285" s="82" t="s">
        <v>200</v>
      </c>
      <c r="B285" s="83" t="s">
        <v>182</v>
      </c>
      <c r="C285" s="84" t="s">
        <v>162</v>
      </c>
      <c r="D285" s="84" t="s">
        <v>162</v>
      </c>
      <c r="E285" s="84" t="s">
        <v>715</v>
      </c>
      <c r="F285" s="85">
        <v>200</v>
      </c>
      <c r="G285" s="94">
        <v>19450</v>
      </c>
    </row>
    <row r="286" spans="1:7" x14ac:dyDescent="0.3">
      <c r="A286" s="78" t="s">
        <v>166</v>
      </c>
      <c r="B286" s="136" t="s">
        <v>182</v>
      </c>
      <c r="C286" s="137" t="s">
        <v>162</v>
      </c>
      <c r="D286" s="137" t="s">
        <v>158</v>
      </c>
      <c r="E286" s="137"/>
      <c r="F286" s="138"/>
      <c r="G286" s="139">
        <f>G287</f>
        <v>1292000</v>
      </c>
    </row>
    <row r="287" spans="1:7" ht="48" x14ac:dyDescent="0.3">
      <c r="A287" s="82" t="s">
        <v>341</v>
      </c>
      <c r="B287" s="136" t="s">
        <v>182</v>
      </c>
      <c r="C287" s="137" t="s">
        <v>162</v>
      </c>
      <c r="D287" s="137" t="s">
        <v>158</v>
      </c>
      <c r="E287" s="138" t="s">
        <v>712</v>
      </c>
      <c r="F287" s="138"/>
      <c r="G287" s="140">
        <f>G288</f>
        <v>1292000</v>
      </c>
    </row>
    <row r="288" spans="1:7" ht="72" x14ac:dyDescent="0.3">
      <c r="A288" s="82" t="s">
        <v>345</v>
      </c>
      <c r="B288" s="136" t="s">
        <v>182</v>
      </c>
      <c r="C288" s="137" t="s">
        <v>162</v>
      </c>
      <c r="D288" s="137" t="s">
        <v>158</v>
      </c>
      <c r="E288" s="138" t="s">
        <v>716</v>
      </c>
      <c r="F288" s="138"/>
      <c r="G288" s="140">
        <f>G289</f>
        <v>1292000</v>
      </c>
    </row>
    <row r="289" spans="1:7" ht="24" x14ac:dyDescent="0.3">
      <c r="A289" s="82" t="s">
        <v>346</v>
      </c>
      <c r="B289" s="136" t="s">
        <v>182</v>
      </c>
      <c r="C289" s="137" t="s">
        <v>162</v>
      </c>
      <c r="D289" s="137" t="s">
        <v>158</v>
      </c>
      <c r="E289" s="138" t="s">
        <v>717</v>
      </c>
      <c r="F289" s="138"/>
      <c r="G289" s="140">
        <f>G290+G292</f>
        <v>1292000</v>
      </c>
    </row>
    <row r="290" spans="1:7" ht="36" x14ac:dyDescent="0.3">
      <c r="A290" s="82" t="s">
        <v>718</v>
      </c>
      <c r="B290" s="136" t="s">
        <v>182</v>
      </c>
      <c r="C290" s="137" t="s">
        <v>162</v>
      </c>
      <c r="D290" s="137" t="s">
        <v>158</v>
      </c>
      <c r="E290" s="138" t="s">
        <v>719</v>
      </c>
      <c r="F290" s="138"/>
      <c r="G290" s="140">
        <f>G291</f>
        <v>439280</v>
      </c>
    </row>
    <row r="291" spans="1:7" x14ac:dyDescent="0.3">
      <c r="A291" s="82" t="s">
        <v>245</v>
      </c>
      <c r="B291" s="136" t="s">
        <v>182</v>
      </c>
      <c r="C291" s="137" t="s">
        <v>162</v>
      </c>
      <c r="D291" s="137" t="s">
        <v>158</v>
      </c>
      <c r="E291" s="138" t="s">
        <v>719</v>
      </c>
      <c r="F291" s="138">
        <v>323</v>
      </c>
      <c r="G291" s="140">
        <v>439280</v>
      </c>
    </row>
    <row r="292" spans="1:7" ht="24" x14ac:dyDescent="0.3">
      <c r="A292" s="82" t="s">
        <v>347</v>
      </c>
      <c r="B292" s="136" t="s">
        <v>182</v>
      </c>
      <c r="C292" s="137" t="s">
        <v>162</v>
      </c>
      <c r="D292" s="137" t="s">
        <v>158</v>
      </c>
      <c r="E292" s="138" t="s">
        <v>720</v>
      </c>
      <c r="F292" s="138"/>
      <c r="G292" s="140">
        <f>G293</f>
        <v>852720</v>
      </c>
    </row>
    <row r="293" spans="1:7" x14ac:dyDescent="0.3">
      <c r="A293" s="82" t="s">
        <v>245</v>
      </c>
      <c r="B293" s="136" t="s">
        <v>182</v>
      </c>
      <c r="C293" s="137" t="s">
        <v>162</v>
      </c>
      <c r="D293" s="137" t="s">
        <v>158</v>
      </c>
      <c r="E293" s="138" t="s">
        <v>720</v>
      </c>
      <c r="F293" s="138">
        <v>323</v>
      </c>
      <c r="G293" s="140">
        <v>852720</v>
      </c>
    </row>
    <row r="294" spans="1:7" x14ac:dyDescent="0.3">
      <c r="A294" s="78" t="s">
        <v>348</v>
      </c>
      <c r="B294" s="77" t="s">
        <v>182</v>
      </c>
      <c r="C294" s="79" t="s">
        <v>156</v>
      </c>
      <c r="D294" s="79" t="s">
        <v>259</v>
      </c>
      <c r="E294" s="79"/>
      <c r="F294" s="80"/>
      <c r="G294" s="98">
        <f t="shared" ref="G294:G295" si="12">G295</f>
        <v>37347855.659999996</v>
      </c>
    </row>
    <row r="295" spans="1:7" x14ac:dyDescent="0.3">
      <c r="A295" s="78" t="s">
        <v>349</v>
      </c>
      <c r="B295" s="77" t="s">
        <v>182</v>
      </c>
      <c r="C295" s="79" t="s">
        <v>156</v>
      </c>
      <c r="D295" s="79" t="s">
        <v>139</v>
      </c>
      <c r="E295" s="79"/>
      <c r="F295" s="80"/>
      <c r="G295" s="98">
        <f t="shared" si="12"/>
        <v>37347855.659999996</v>
      </c>
    </row>
    <row r="296" spans="1:7" ht="36" x14ac:dyDescent="0.3">
      <c r="A296" s="82" t="s">
        <v>350</v>
      </c>
      <c r="B296" s="83" t="s">
        <v>182</v>
      </c>
      <c r="C296" s="84" t="s">
        <v>156</v>
      </c>
      <c r="D296" s="84" t="s">
        <v>139</v>
      </c>
      <c r="E296" s="84" t="s">
        <v>721</v>
      </c>
      <c r="F296" s="85"/>
      <c r="G296" s="94">
        <f>G297+G310+G318</f>
        <v>37347855.659999996</v>
      </c>
    </row>
    <row r="297" spans="1:7" ht="48" x14ac:dyDescent="0.3">
      <c r="A297" s="82" t="s">
        <v>722</v>
      </c>
      <c r="B297" s="83" t="s">
        <v>182</v>
      </c>
      <c r="C297" s="84" t="s">
        <v>156</v>
      </c>
      <c r="D297" s="84" t="s">
        <v>139</v>
      </c>
      <c r="E297" s="84" t="s">
        <v>723</v>
      </c>
      <c r="F297" s="85"/>
      <c r="G297" s="94">
        <f>G298</f>
        <v>25174361.949999999</v>
      </c>
    </row>
    <row r="298" spans="1:7" ht="24" x14ac:dyDescent="0.3">
      <c r="A298" s="82" t="s">
        <v>351</v>
      </c>
      <c r="B298" s="83" t="s">
        <v>182</v>
      </c>
      <c r="C298" s="84" t="s">
        <v>156</v>
      </c>
      <c r="D298" s="84" t="s">
        <v>139</v>
      </c>
      <c r="E298" s="84" t="s">
        <v>724</v>
      </c>
      <c r="F298" s="85"/>
      <c r="G298" s="94">
        <f>G299+G301+G303+G308</f>
        <v>25174361.949999999</v>
      </c>
    </row>
    <row r="299" spans="1:7" ht="36" x14ac:dyDescent="0.3">
      <c r="A299" s="82" t="s">
        <v>725</v>
      </c>
      <c r="B299" s="83" t="s">
        <v>182</v>
      </c>
      <c r="C299" s="84" t="s">
        <v>156</v>
      </c>
      <c r="D299" s="84" t="s">
        <v>139</v>
      </c>
      <c r="E299" s="84" t="s">
        <v>726</v>
      </c>
      <c r="F299" s="85"/>
      <c r="G299" s="94">
        <f>G300</f>
        <v>3479780.59</v>
      </c>
    </row>
    <row r="300" spans="1:7" ht="48" x14ac:dyDescent="0.3">
      <c r="A300" s="82" t="s">
        <v>186</v>
      </c>
      <c r="B300" s="83" t="s">
        <v>182</v>
      </c>
      <c r="C300" s="84" t="s">
        <v>156</v>
      </c>
      <c r="D300" s="84" t="s">
        <v>139</v>
      </c>
      <c r="E300" s="84" t="s">
        <v>726</v>
      </c>
      <c r="F300" s="85">
        <v>100</v>
      </c>
      <c r="G300" s="94">
        <v>3479780.59</v>
      </c>
    </row>
    <row r="301" spans="1:7" ht="36" x14ac:dyDescent="0.3">
      <c r="A301" s="82" t="s">
        <v>727</v>
      </c>
      <c r="B301" s="83" t="s">
        <v>182</v>
      </c>
      <c r="C301" s="84" t="s">
        <v>156</v>
      </c>
      <c r="D301" s="84" t="s">
        <v>139</v>
      </c>
      <c r="E301" s="84" t="s">
        <v>728</v>
      </c>
      <c r="F301" s="85"/>
      <c r="G301" s="94">
        <f>G302</f>
        <v>7411369.8600000003</v>
      </c>
    </row>
    <row r="302" spans="1:7" ht="48" x14ac:dyDescent="0.3">
      <c r="A302" s="82" t="s">
        <v>186</v>
      </c>
      <c r="B302" s="83" t="s">
        <v>182</v>
      </c>
      <c r="C302" s="84" t="s">
        <v>156</v>
      </c>
      <c r="D302" s="84" t="s">
        <v>139</v>
      </c>
      <c r="E302" s="84" t="s">
        <v>728</v>
      </c>
      <c r="F302" s="85">
        <v>100</v>
      </c>
      <c r="G302" s="94">
        <v>7411369.8600000003</v>
      </c>
    </row>
    <row r="303" spans="1:7" ht="24" x14ac:dyDescent="0.3">
      <c r="A303" s="82" t="s">
        <v>263</v>
      </c>
      <c r="B303" s="83" t="s">
        <v>182</v>
      </c>
      <c r="C303" s="84" t="s">
        <v>156</v>
      </c>
      <c r="D303" s="84" t="s">
        <v>139</v>
      </c>
      <c r="E303" s="84" t="s">
        <v>729</v>
      </c>
      <c r="F303" s="85"/>
      <c r="G303" s="94">
        <f>G305+G307+G304+G306</f>
        <v>14283211.5</v>
      </c>
    </row>
    <row r="304" spans="1:7" ht="48" x14ac:dyDescent="0.3">
      <c r="A304" s="82" t="s">
        <v>186</v>
      </c>
      <c r="B304" s="83" t="s">
        <v>182</v>
      </c>
      <c r="C304" s="84" t="s">
        <v>156</v>
      </c>
      <c r="D304" s="84" t="s">
        <v>139</v>
      </c>
      <c r="E304" s="84" t="s">
        <v>729</v>
      </c>
      <c r="F304" s="85">
        <v>100</v>
      </c>
      <c r="G304" s="94">
        <v>863951.05</v>
      </c>
    </row>
    <row r="305" spans="1:7" ht="24" x14ac:dyDescent="0.3">
      <c r="A305" s="82" t="s">
        <v>200</v>
      </c>
      <c r="B305" s="83" t="s">
        <v>182</v>
      </c>
      <c r="C305" s="84" t="s">
        <v>156</v>
      </c>
      <c r="D305" s="84" t="s">
        <v>139</v>
      </c>
      <c r="E305" s="84" t="s">
        <v>729</v>
      </c>
      <c r="F305" s="85">
        <v>200</v>
      </c>
      <c r="G305" s="94">
        <v>13351280.449999999</v>
      </c>
    </row>
    <row r="306" spans="1:7" ht="24" x14ac:dyDescent="0.3">
      <c r="A306" s="82" t="s">
        <v>228</v>
      </c>
      <c r="B306" s="83" t="s">
        <v>182</v>
      </c>
      <c r="C306" s="84" t="s">
        <v>156</v>
      </c>
      <c r="D306" s="84" t="s">
        <v>139</v>
      </c>
      <c r="E306" s="84" t="s">
        <v>729</v>
      </c>
      <c r="F306" s="85">
        <v>400</v>
      </c>
      <c r="G306" s="94">
        <v>0</v>
      </c>
    </row>
    <row r="307" spans="1:7" x14ac:dyDescent="0.3">
      <c r="A307" s="82" t="s">
        <v>217</v>
      </c>
      <c r="B307" s="83" t="s">
        <v>182</v>
      </c>
      <c r="C307" s="84" t="s">
        <v>156</v>
      </c>
      <c r="D307" s="84" t="s">
        <v>139</v>
      </c>
      <c r="E307" s="84" t="s">
        <v>729</v>
      </c>
      <c r="F307" s="85">
        <v>800</v>
      </c>
      <c r="G307" s="94">
        <v>67980</v>
      </c>
    </row>
    <row r="308" spans="1:7" ht="36" x14ac:dyDescent="0.3">
      <c r="A308" s="82" t="s">
        <v>730</v>
      </c>
      <c r="B308" s="83" t="s">
        <v>182</v>
      </c>
      <c r="C308" s="84" t="s">
        <v>156</v>
      </c>
      <c r="D308" s="84" t="s">
        <v>139</v>
      </c>
      <c r="E308" s="84" t="s">
        <v>731</v>
      </c>
      <c r="F308" s="85"/>
      <c r="G308" s="94">
        <f>G309</f>
        <v>0</v>
      </c>
    </row>
    <row r="309" spans="1:7" ht="24" x14ac:dyDescent="0.3">
      <c r="A309" s="82" t="s">
        <v>200</v>
      </c>
      <c r="B309" s="83" t="s">
        <v>182</v>
      </c>
      <c r="C309" s="84" t="s">
        <v>156</v>
      </c>
      <c r="D309" s="84" t="s">
        <v>139</v>
      </c>
      <c r="E309" s="84" t="s">
        <v>731</v>
      </c>
      <c r="F309" s="85">
        <v>200</v>
      </c>
      <c r="G309" s="94">
        <v>0</v>
      </c>
    </row>
    <row r="310" spans="1:7" ht="48" x14ac:dyDescent="0.3">
      <c r="A310" s="82" t="s">
        <v>352</v>
      </c>
      <c r="B310" s="83" t="s">
        <v>182</v>
      </c>
      <c r="C310" s="84" t="s">
        <v>156</v>
      </c>
      <c r="D310" s="84" t="s">
        <v>139</v>
      </c>
      <c r="E310" s="84" t="s">
        <v>732</v>
      </c>
      <c r="F310" s="85"/>
      <c r="G310" s="94">
        <f>G311</f>
        <v>9678242.7100000009</v>
      </c>
    </row>
    <row r="311" spans="1:7" ht="24" x14ac:dyDescent="0.3">
      <c r="A311" s="82" t="s">
        <v>353</v>
      </c>
      <c r="B311" s="83" t="s">
        <v>182</v>
      </c>
      <c r="C311" s="84" t="s">
        <v>156</v>
      </c>
      <c r="D311" s="84" t="s">
        <v>139</v>
      </c>
      <c r="E311" s="84" t="s">
        <v>733</v>
      </c>
      <c r="F311" s="85"/>
      <c r="G311" s="94">
        <f>G312+G316</f>
        <v>9678242.7100000009</v>
      </c>
    </row>
    <row r="312" spans="1:7" ht="24" x14ac:dyDescent="0.3">
      <c r="A312" s="82" t="s">
        <v>263</v>
      </c>
      <c r="B312" s="83" t="s">
        <v>182</v>
      </c>
      <c r="C312" s="84" t="s">
        <v>156</v>
      </c>
      <c r="D312" s="84" t="s">
        <v>139</v>
      </c>
      <c r="E312" s="84" t="s">
        <v>734</v>
      </c>
      <c r="F312" s="85"/>
      <c r="G312" s="94">
        <f>G314+G315+G313</f>
        <v>1759768.37</v>
      </c>
    </row>
    <row r="313" spans="1:7" ht="48" x14ac:dyDescent="0.3">
      <c r="A313" s="82" t="s">
        <v>186</v>
      </c>
      <c r="B313" s="83" t="s">
        <v>182</v>
      </c>
      <c r="C313" s="84" t="s">
        <v>156</v>
      </c>
      <c r="D313" s="84" t="s">
        <v>139</v>
      </c>
      <c r="E313" s="84" t="s">
        <v>734</v>
      </c>
      <c r="F313" s="85">
        <v>100</v>
      </c>
      <c r="G313" s="94">
        <v>4900</v>
      </c>
    </row>
    <row r="314" spans="1:7" ht="24" x14ac:dyDescent="0.3">
      <c r="A314" s="82" t="s">
        <v>200</v>
      </c>
      <c r="B314" s="83" t="s">
        <v>182</v>
      </c>
      <c r="C314" s="84" t="s">
        <v>156</v>
      </c>
      <c r="D314" s="84" t="s">
        <v>139</v>
      </c>
      <c r="E314" s="84" t="s">
        <v>734</v>
      </c>
      <c r="F314" s="85">
        <v>200</v>
      </c>
      <c r="G314" s="94">
        <v>1709684.37</v>
      </c>
    </row>
    <row r="315" spans="1:7" x14ac:dyDescent="0.3">
      <c r="A315" s="82" t="s">
        <v>217</v>
      </c>
      <c r="B315" s="83" t="s">
        <v>182</v>
      </c>
      <c r="C315" s="84" t="s">
        <v>156</v>
      </c>
      <c r="D315" s="84" t="s">
        <v>139</v>
      </c>
      <c r="E315" s="84" t="s">
        <v>734</v>
      </c>
      <c r="F315" s="85">
        <v>800</v>
      </c>
      <c r="G315" s="94">
        <v>45184</v>
      </c>
    </row>
    <row r="316" spans="1:7" ht="36" x14ac:dyDescent="0.3">
      <c r="A316" s="82" t="s">
        <v>725</v>
      </c>
      <c r="B316" s="83" t="s">
        <v>182</v>
      </c>
      <c r="C316" s="84" t="s">
        <v>156</v>
      </c>
      <c r="D316" s="84" t="s">
        <v>139</v>
      </c>
      <c r="E316" s="84" t="s">
        <v>933</v>
      </c>
      <c r="F316" s="85"/>
      <c r="G316" s="94">
        <f>G317</f>
        <v>7918474.3399999999</v>
      </c>
    </row>
    <row r="317" spans="1:7" ht="48" x14ac:dyDescent="0.3">
      <c r="A317" s="82" t="s">
        <v>186</v>
      </c>
      <c r="B317" s="83" t="s">
        <v>182</v>
      </c>
      <c r="C317" s="84" t="s">
        <v>156</v>
      </c>
      <c r="D317" s="84" t="s">
        <v>139</v>
      </c>
      <c r="E317" s="84" t="s">
        <v>933</v>
      </c>
      <c r="F317" s="85">
        <v>100</v>
      </c>
      <c r="G317" s="94">
        <v>7918474.3399999999</v>
      </c>
    </row>
    <row r="318" spans="1:7" ht="48" x14ac:dyDescent="0.3">
      <c r="A318" s="82" t="s">
        <v>354</v>
      </c>
      <c r="B318" s="83" t="s">
        <v>182</v>
      </c>
      <c r="C318" s="84" t="s">
        <v>156</v>
      </c>
      <c r="D318" s="84" t="s">
        <v>139</v>
      </c>
      <c r="E318" s="84" t="s">
        <v>735</v>
      </c>
      <c r="F318" s="85"/>
      <c r="G318" s="94">
        <f>G319</f>
        <v>2495251</v>
      </c>
    </row>
    <row r="319" spans="1:7" ht="36" x14ac:dyDescent="0.3">
      <c r="A319" s="82" t="s">
        <v>355</v>
      </c>
      <c r="B319" s="83" t="s">
        <v>182</v>
      </c>
      <c r="C319" s="84" t="s">
        <v>156</v>
      </c>
      <c r="D319" s="84" t="s">
        <v>139</v>
      </c>
      <c r="E319" s="84" t="s">
        <v>736</v>
      </c>
      <c r="F319" s="85"/>
      <c r="G319" s="94">
        <f>G320</f>
        <v>2495251</v>
      </c>
    </row>
    <row r="320" spans="1:7" ht="48" x14ac:dyDescent="0.3">
      <c r="A320" s="82" t="s">
        <v>737</v>
      </c>
      <c r="B320" s="83" t="s">
        <v>182</v>
      </c>
      <c r="C320" s="84" t="s">
        <v>156</v>
      </c>
      <c r="D320" s="84" t="s">
        <v>139</v>
      </c>
      <c r="E320" s="84" t="s">
        <v>738</v>
      </c>
      <c r="F320" s="85"/>
      <c r="G320" s="94">
        <f>G321+G322</f>
        <v>2495251</v>
      </c>
    </row>
    <row r="321" spans="1:7" ht="48" x14ac:dyDescent="0.3">
      <c r="A321" s="82" t="s">
        <v>186</v>
      </c>
      <c r="B321" s="83" t="s">
        <v>182</v>
      </c>
      <c r="C321" s="84" t="s">
        <v>156</v>
      </c>
      <c r="D321" s="84" t="s">
        <v>139</v>
      </c>
      <c r="E321" s="84" t="s">
        <v>738</v>
      </c>
      <c r="F321" s="85">
        <v>100</v>
      </c>
      <c r="G321" s="94">
        <v>1509951</v>
      </c>
    </row>
    <row r="322" spans="1:7" x14ac:dyDescent="0.3">
      <c r="A322" s="82" t="s">
        <v>245</v>
      </c>
      <c r="B322" s="83" t="s">
        <v>182</v>
      </c>
      <c r="C322" s="84" t="s">
        <v>156</v>
      </c>
      <c r="D322" s="84" t="s">
        <v>139</v>
      </c>
      <c r="E322" s="84" t="s">
        <v>738</v>
      </c>
      <c r="F322" s="85">
        <v>300</v>
      </c>
      <c r="G322" s="94">
        <v>985300</v>
      </c>
    </row>
    <row r="323" spans="1:7" x14ac:dyDescent="0.3">
      <c r="A323" s="109" t="s">
        <v>167</v>
      </c>
      <c r="B323" s="77" t="s">
        <v>182</v>
      </c>
      <c r="C323" s="79" t="s">
        <v>158</v>
      </c>
      <c r="D323" s="79" t="s">
        <v>259</v>
      </c>
      <c r="E323" s="80"/>
      <c r="F323" s="80"/>
      <c r="G323" s="81">
        <f>G324</f>
        <v>2077218</v>
      </c>
    </row>
    <row r="324" spans="1:7" x14ac:dyDescent="0.3">
      <c r="A324" s="109" t="s">
        <v>168</v>
      </c>
      <c r="B324" s="77" t="s">
        <v>182</v>
      </c>
      <c r="C324" s="79" t="s">
        <v>158</v>
      </c>
      <c r="D324" s="79" t="s">
        <v>162</v>
      </c>
      <c r="E324" s="80"/>
      <c r="F324" s="80"/>
      <c r="G324" s="81">
        <f>G325</f>
        <v>2077218</v>
      </c>
    </row>
    <row r="325" spans="1:7" x14ac:dyDescent="0.3">
      <c r="A325" s="82" t="s">
        <v>219</v>
      </c>
      <c r="B325" s="83" t="s">
        <v>182</v>
      </c>
      <c r="C325" s="84" t="s">
        <v>158</v>
      </c>
      <c r="D325" s="84" t="s">
        <v>162</v>
      </c>
      <c r="E325" s="85" t="s">
        <v>595</v>
      </c>
      <c r="F325" s="85"/>
      <c r="G325" s="86">
        <f>G326</f>
        <v>2077218</v>
      </c>
    </row>
    <row r="326" spans="1:7" ht="24" x14ac:dyDescent="0.3">
      <c r="A326" s="82" t="s">
        <v>297</v>
      </c>
      <c r="B326" s="83" t="s">
        <v>182</v>
      </c>
      <c r="C326" s="84" t="s">
        <v>158</v>
      </c>
      <c r="D326" s="84" t="s">
        <v>162</v>
      </c>
      <c r="E326" s="85" t="s">
        <v>596</v>
      </c>
      <c r="F326" s="85"/>
      <c r="G326" s="86">
        <f>G327</f>
        <v>2077218</v>
      </c>
    </row>
    <row r="327" spans="1:7" ht="24" x14ac:dyDescent="0.3">
      <c r="A327" s="82" t="s">
        <v>670</v>
      </c>
      <c r="B327" s="83" t="s">
        <v>182</v>
      </c>
      <c r="C327" s="84" t="s">
        <v>158</v>
      </c>
      <c r="D327" s="84" t="s">
        <v>162</v>
      </c>
      <c r="E327" s="85" t="s">
        <v>671</v>
      </c>
      <c r="F327" s="85"/>
      <c r="G327" s="86">
        <f>G328</f>
        <v>2077218</v>
      </c>
    </row>
    <row r="328" spans="1:7" ht="24" x14ac:dyDescent="0.3">
      <c r="A328" s="82" t="s">
        <v>200</v>
      </c>
      <c r="B328" s="83" t="s">
        <v>182</v>
      </c>
      <c r="C328" s="84" t="s">
        <v>158</v>
      </c>
      <c r="D328" s="84" t="s">
        <v>162</v>
      </c>
      <c r="E328" s="85" t="s">
        <v>671</v>
      </c>
      <c r="F328" s="85">
        <v>200</v>
      </c>
      <c r="G328" s="86">
        <v>2077218</v>
      </c>
    </row>
    <row r="329" spans="1:7" x14ac:dyDescent="0.3">
      <c r="A329" s="78" t="s">
        <v>298</v>
      </c>
      <c r="B329" s="77" t="s">
        <v>182</v>
      </c>
      <c r="C329" s="80">
        <v>10</v>
      </c>
      <c r="D329" s="79" t="s">
        <v>259</v>
      </c>
      <c r="E329" s="80"/>
      <c r="F329" s="80"/>
      <c r="G329" s="81">
        <f>G330+G355+G366+G336</f>
        <v>15693205.52</v>
      </c>
    </row>
    <row r="330" spans="1:7" x14ac:dyDescent="0.3">
      <c r="A330" s="78" t="s">
        <v>170</v>
      </c>
      <c r="B330" s="77" t="s">
        <v>182</v>
      </c>
      <c r="C330" s="80">
        <v>10</v>
      </c>
      <c r="D330" s="79" t="s">
        <v>139</v>
      </c>
      <c r="E330" s="80"/>
      <c r="F330" s="80"/>
      <c r="G330" s="81">
        <f>G331</f>
        <v>1388842.27</v>
      </c>
    </row>
    <row r="331" spans="1:7" ht="36" x14ac:dyDescent="0.3">
      <c r="A331" s="82" t="s">
        <v>299</v>
      </c>
      <c r="B331" s="83" t="s">
        <v>182</v>
      </c>
      <c r="C331" s="85">
        <v>10</v>
      </c>
      <c r="D331" s="84" t="s">
        <v>139</v>
      </c>
      <c r="E331" s="84" t="s">
        <v>564</v>
      </c>
      <c r="F331" s="85"/>
      <c r="G331" s="86">
        <f>G332</f>
        <v>1388842.27</v>
      </c>
    </row>
    <row r="332" spans="1:7" ht="36" x14ac:dyDescent="0.3">
      <c r="A332" s="82" t="s">
        <v>300</v>
      </c>
      <c r="B332" s="83" t="s">
        <v>182</v>
      </c>
      <c r="C332" s="85">
        <v>10</v>
      </c>
      <c r="D332" s="84" t="s">
        <v>139</v>
      </c>
      <c r="E332" s="85" t="s">
        <v>566</v>
      </c>
      <c r="F332" s="85"/>
      <c r="G332" s="86">
        <f>G333</f>
        <v>1388842.27</v>
      </c>
    </row>
    <row r="333" spans="1:7" ht="36" x14ac:dyDescent="0.3">
      <c r="A333" s="82" t="s">
        <v>301</v>
      </c>
      <c r="B333" s="83" t="s">
        <v>182</v>
      </c>
      <c r="C333" s="85">
        <v>10</v>
      </c>
      <c r="D333" s="84" t="s">
        <v>139</v>
      </c>
      <c r="E333" s="85" t="s">
        <v>672</v>
      </c>
      <c r="F333" s="85"/>
      <c r="G333" s="86">
        <f>G334</f>
        <v>1388842.27</v>
      </c>
    </row>
    <row r="334" spans="1:7" ht="24" x14ac:dyDescent="0.3">
      <c r="A334" s="82" t="s">
        <v>302</v>
      </c>
      <c r="B334" s="83" t="s">
        <v>182</v>
      </c>
      <c r="C334" s="85">
        <v>10</v>
      </c>
      <c r="D334" s="84" t="s">
        <v>139</v>
      </c>
      <c r="E334" s="85" t="s">
        <v>673</v>
      </c>
      <c r="F334" s="85"/>
      <c r="G334" s="86">
        <f>G335</f>
        <v>1388842.27</v>
      </c>
    </row>
    <row r="335" spans="1:7" x14ac:dyDescent="0.3">
      <c r="A335" s="82" t="s">
        <v>245</v>
      </c>
      <c r="B335" s="83" t="s">
        <v>182</v>
      </c>
      <c r="C335" s="85">
        <v>10</v>
      </c>
      <c r="D335" s="95" t="s">
        <v>139</v>
      </c>
      <c r="E335" s="85" t="s">
        <v>673</v>
      </c>
      <c r="F335" s="95" t="s">
        <v>303</v>
      </c>
      <c r="G335" s="93">
        <v>1388842.27</v>
      </c>
    </row>
    <row r="336" spans="1:7" x14ac:dyDescent="0.3">
      <c r="A336" s="82" t="s">
        <v>171</v>
      </c>
      <c r="B336" s="83" t="s">
        <v>182</v>
      </c>
      <c r="C336" s="85">
        <v>10</v>
      </c>
      <c r="D336" s="95" t="s">
        <v>143</v>
      </c>
      <c r="E336" s="85"/>
      <c r="F336" s="95"/>
      <c r="G336" s="93">
        <f t="shared" ref="G336:G337" si="13">G337</f>
        <v>6538939.6899999995</v>
      </c>
    </row>
    <row r="337" spans="1:7" ht="24" x14ac:dyDescent="0.3">
      <c r="A337" s="82" t="s">
        <v>322</v>
      </c>
      <c r="B337" s="83" t="s">
        <v>182</v>
      </c>
      <c r="C337" s="85">
        <v>10</v>
      </c>
      <c r="D337" s="95" t="s">
        <v>143</v>
      </c>
      <c r="E337" s="85" t="s">
        <v>564</v>
      </c>
      <c r="F337" s="95"/>
      <c r="G337" s="93">
        <f t="shared" si="13"/>
        <v>6538939.6899999995</v>
      </c>
    </row>
    <row r="338" spans="1:7" ht="36" x14ac:dyDescent="0.3">
      <c r="A338" s="82" t="s">
        <v>188</v>
      </c>
      <c r="B338" s="83" t="s">
        <v>182</v>
      </c>
      <c r="C338" s="85">
        <v>10</v>
      </c>
      <c r="D338" s="95" t="s">
        <v>143</v>
      </c>
      <c r="E338" s="85" t="s">
        <v>566</v>
      </c>
      <c r="F338" s="95"/>
      <c r="G338" s="93">
        <f>G339+G343+G347+G351</f>
        <v>6538939.6899999995</v>
      </c>
    </row>
    <row r="339" spans="1:7" ht="24" x14ac:dyDescent="0.3">
      <c r="A339" s="82" t="s">
        <v>323</v>
      </c>
      <c r="B339" s="83" t="s">
        <v>182</v>
      </c>
      <c r="C339" s="85">
        <v>10</v>
      </c>
      <c r="D339" s="95" t="s">
        <v>143</v>
      </c>
      <c r="E339" s="85" t="s">
        <v>697</v>
      </c>
      <c r="F339" s="95"/>
      <c r="G339" s="93">
        <f>G340</f>
        <v>6225491.3599999994</v>
      </c>
    </row>
    <row r="340" spans="1:7" x14ac:dyDescent="0.3">
      <c r="A340" s="82" t="s">
        <v>324</v>
      </c>
      <c r="B340" s="83" t="s">
        <v>182</v>
      </c>
      <c r="C340" s="85">
        <v>10</v>
      </c>
      <c r="D340" s="95" t="s">
        <v>143</v>
      </c>
      <c r="E340" s="85" t="s">
        <v>951</v>
      </c>
      <c r="F340" s="95"/>
      <c r="G340" s="93">
        <f>G341+G342</f>
        <v>6225491.3599999994</v>
      </c>
    </row>
    <row r="341" spans="1:7" ht="24" x14ac:dyDescent="0.3">
      <c r="A341" s="82" t="s">
        <v>200</v>
      </c>
      <c r="B341" s="83" t="s">
        <v>182</v>
      </c>
      <c r="C341" s="85">
        <v>10</v>
      </c>
      <c r="D341" s="95" t="s">
        <v>143</v>
      </c>
      <c r="E341" s="85" t="s">
        <v>951</v>
      </c>
      <c r="F341" s="95">
        <v>200</v>
      </c>
      <c r="G341" s="93">
        <v>49560.77</v>
      </c>
    </row>
    <row r="342" spans="1:7" x14ac:dyDescent="0.3">
      <c r="A342" s="82" t="s">
        <v>245</v>
      </c>
      <c r="B342" s="83" t="s">
        <v>182</v>
      </c>
      <c r="C342" s="85">
        <v>10</v>
      </c>
      <c r="D342" s="95" t="s">
        <v>143</v>
      </c>
      <c r="E342" s="85" t="s">
        <v>951</v>
      </c>
      <c r="F342" s="95">
        <v>300</v>
      </c>
      <c r="G342" s="93">
        <v>6175930.5899999999</v>
      </c>
    </row>
    <row r="343" spans="1:7" ht="24" x14ac:dyDescent="0.3">
      <c r="A343" s="82" t="s">
        <v>325</v>
      </c>
      <c r="B343" s="83" t="s">
        <v>182</v>
      </c>
      <c r="C343" s="85">
        <v>10</v>
      </c>
      <c r="D343" s="95" t="s">
        <v>143</v>
      </c>
      <c r="E343" s="85" t="s">
        <v>698</v>
      </c>
      <c r="F343" s="95"/>
      <c r="G343" s="93">
        <f>G344</f>
        <v>83632.160000000003</v>
      </c>
    </row>
    <row r="344" spans="1:7" ht="24" x14ac:dyDescent="0.3">
      <c r="A344" s="82" t="s">
        <v>326</v>
      </c>
      <c r="B344" s="83" t="s">
        <v>182</v>
      </c>
      <c r="C344" s="85">
        <v>10</v>
      </c>
      <c r="D344" s="95" t="s">
        <v>143</v>
      </c>
      <c r="E344" s="85" t="s">
        <v>699</v>
      </c>
      <c r="F344" s="95"/>
      <c r="G344" s="93">
        <f>G345+G346</f>
        <v>83632.160000000003</v>
      </c>
    </row>
    <row r="345" spans="1:7" ht="24" x14ac:dyDescent="0.3">
      <c r="A345" s="82" t="s">
        <v>200</v>
      </c>
      <c r="B345" s="83" t="s">
        <v>182</v>
      </c>
      <c r="C345" s="85">
        <v>10</v>
      </c>
      <c r="D345" s="95" t="s">
        <v>143</v>
      </c>
      <c r="E345" s="85" t="s">
        <v>699</v>
      </c>
      <c r="F345" s="95">
        <v>200</v>
      </c>
      <c r="G345" s="93">
        <v>730.22</v>
      </c>
    </row>
    <row r="346" spans="1:7" x14ac:dyDescent="0.3">
      <c r="A346" s="82" t="s">
        <v>245</v>
      </c>
      <c r="B346" s="83" t="s">
        <v>182</v>
      </c>
      <c r="C346" s="85">
        <v>10</v>
      </c>
      <c r="D346" s="95" t="s">
        <v>143</v>
      </c>
      <c r="E346" s="85" t="s">
        <v>699</v>
      </c>
      <c r="F346" s="95">
        <v>300</v>
      </c>
      <c r="G346" s="93">
        <v>82901.94</v>
      </c>
    </row>
    <row r="347" spans="1:7" ht="36" x14ac:dyDescent="0.3">
      <c r="A347" s="82" t="s">
        <v>327</v>
      </c>
      <c r="B347" s="83" t="s">
        <v>182</v>
      </c>
      <c r="C347" s="85">
        <v>10</v>
      </c>
      <c r="D347" s="95" t="s">
        <v>143</v>
      </c>
      <c r="E347" s="85" t="s">
        <v>700</v>
      </c>
      <c r="F347" s="95"/>
      <c r="G347" s="93">
        <f>G348</f>
        <v>220436.17</v>
      </c>
    </row>
    <row r="348" spans="1:7" ht="24" x14ac:dyDescent="0.3">
      <c r="A348" s="82" t="s">
        <v>328</v>
      </c>
      <c r="B348" s="83" t="s">
        <v>182</v>
      </c>
      <c r="C348" s="85">
        <v>10</v>
      </c>
      <c r="D348" s="95" t="s">
        <v>143</v>
      </c>
      <c r="E348" s="85" t="s">
        <v>701</v>
      </c>
      <c r="F348" s="95"/>
      <c r="G348" s="93">
        <f>G349+G350</f>
        <v>220436.17</v>
      </c>
    </row>
    <row r="349" spans="1:7" ht="24" x14ac:dyDescent="0.3">
      <c r="A349" s="82" t="s">
        <v>200</v>
      </c>
      <c r="B349" s="83" t="s">
        <v>182</v>
      </c>
      <c r="C349" s="85">
        <v>10</v>
      </c>
      <c r="D349" s="95" t="s">
        <v>143</v>
      </c>
      <c r="E349" s="85" t="s">
        <v>701</v>
      </c>
      <c r="F349" s="95">
        <v>200</v>
      </c>
      <c r="G349" s="93">
        <v>1991.14</v>
      </c>
    </row>
    <row r="350" spans="1:7" x14ac:dyDescent="0.3">
      <c r="A350" s="82" t="s">
        <v>245</v>
      </c>
      <c r="B350" s="83" t="s">
        <v>182</v>
      </c>
      <c r="C350" s="85">
        <v>10</v>
      </c>
      <c r="D350" s="95" t="s">
        <v>143</v>
      </c>
      <c r="E350" s="85" t="s">
        <v>701</v>
      </c>
      <c r="F350" s="95">
        <v>300</v>
      </c>
      <c r="G350" s="93">
        <v>218445.03</v>
      </c>
    </row>
    <row r="351" spans="1:7" ht="24" x14ac:dyDescent="0.3">
      <c r="A351" s="82" t="s">
        <v>329</v>
      </c>
      <c r="B351" s="83" t="s">
        <v>182</v>
      </c>
      <c r="C351" s="85">
        <v>10</v>
      </c>
      <c r="D351" s="95" t="s">
        <v>143</v>
      </c>
      <c r="E351" s="85" t="s">
        <v>702</v>
      </c>
      <c r="F351" s="95"/>
      <c r="G351" s="93">
        <f t="shared" ref="G351:G352" si="14">G352</f>
        <v>9380</v>
      </c>
    </row>
    <row r="352" spans="1:7" ht="24" x14ac:dyDescent="0.3">
      <c r="A352" s="82" t="s">
        <v>330</v>
      </c>
      <c r="B352" s="83" t="s">
        <v>182</v>
      </c>
      <c r="C352" s="85">
        <v>10</v>
      </c>
      <c r="D352" s="95" t="s">
        <v>143</v>
      </c>
      <c r="E352" s="85" t="s">
        <v>703</v>
      </c>
      <c r="F352" s="95"/>
      <c r="G352" s="93">
        <f t="shared" si="14"/>
        <v>9380</v>
      </c>
    </row>
    <row r="353" spans="1:7" ht="24" x14ac:dyDescent="0.3">
      <c r="A353" s="82" t="s">
        <v>200</v>
      </c>
      <c r="B353" s="83" t="s">
        <v>182</v>
      </c>
      <c r="C353" s="85">
        <v>10</v>
      </c>
      <c r="D353" s="95" t="s">
        <v>143</v>
      </c>
      <c r="E353" s="85" t="s">
        <v>703</v>
      </c>
      <c r="F353" s="95">
        <v>200</v>
      </c>
      <c r="G353" s="93">
        <v>9380</v>
      </c>
    </row>
    <row r="354" spans="1:7" x14ac:dyDescent="0.3">
      <c r="A354" s="78" t="s">
        <v>172</v>
      </c>
      <c r="B354" s="77" t="s">
        <v>182</v>
      </c>
      <c r="C354" s="80">
        <v>10</v>
      </c>
      <c r="D354" s="79" t="s">
        <v>145</v>
      </c>
      <c r="E354" s="80"/>
      <c r="F354" s="107"/>
      <c r="G354" s="110">
        <f>G355</f>
        <v>3952569</v>
      </c>
    </row>
    <row r="355" spans="1:7" ht="36" x14ac:dyDescent="0.3">
      <c r="A355" s="82" t="s">
        <v>187</v>
      </c>
      <c r="B355" s="83" t="s">
        <v>182</v>
      </c>
      <c r="C355" s="85">
        <v>10</v>
      </c>
      <c r="D355" s="84" t="s">
        <v>145</v>
      </c>
      <c r="E355" s="84" t="s">
        <v>564</v>
      </c>
      <c r="F355" s="85"/>
      <c r="G355" s="86">
        <f>G362+G356</f>
        <v>3952569</v>
      </c>
    </row>
    <row r="356" spans="1:7" ht="36" x14ac:dyDescent="0.3">
      <c r="A356" s="82" t="s">
        <v>300</v>
      </c>
      <c r="B356" s="83" t="s">
        <v>182</v>
      </c>
      <c r="C356" s="84" t="s">
        <v>169</v>
      </c>
      <c r="D356" s="84" t="s">
        <v>145</v>
      </c>
      <c r="E356" s="85" t="s">
        <v>566</v>
      </c>
      <c r="F356" s="85"/>
      <c r="G356" s="86">
        <f>G357</f>
        <v>0</v>
      </c>
    </row>
    <row r="357" spans="1:7" ht="36" x14ac:dyDescent="0.3">
      <c r="A357" s="82" t="s">
        <v>189</v>
      </c>
      <c r="B357" s="83" t="s">
        <v>182</v>
      </c>
      <c r="C357" s="84" t="s">
        <v>169</v>
      </c>
      <c r="D357" s="84" t="s">
        <v>145</v>
      </c>
      <c r="E357" s="87" t="s">
        <v>567</v>
      </c>
      <c r="F357" s="85"/>
      <c r="G357" s="93">
        <f>G360+G358</f>
        <v>0</v>
      </c>
    </row>
    <row r="358" spans="1:7" ht="48" x14ac:dyDescent="0.3">
      <c r="A358" s="82" t="s">
        <v>190</v>
      </c>
      <c r="B358" s="83" t="s">
        <v>182</v>
      </c>
      <c r="C358" s="84" t="s">
        <v>169</v>
      </c>
      <c r="D358" s="84" t="s">
        <v>145</v>
      </c>
      <c r="E358" s="87" t="s">
        <v>568</v>
      </c>
      <c r="F358" s="85"/>
      <c r="G358" s="93">
        <f>G359</f>
        <v>0</v>
      </c>
    </row>
    <row r="359" spans="1:7" ht="24" x14ac:dyDescent="0.3">
      <c r="A359" s="82" t="s">
        <v>228</v>
      </c>
      <c r="B359" s="83" t="s">
        <v>182</v>
      </c>
      <c r="C359" s="84" t="s">
        <v>169</v>
      </c>
      <c r="D359" s="84" t="s">
        <v>145</v>
      </c>
      <c r="E359" s="87" t="s">
        <v>568</v>
      </c>
      <c r="F359" s="85">
        <v>400</v>
      </c>
      <c r="G359" s="93"/>
    </row>
    <row r="360" spans="1:7" ht="48" x14ac:dyDescent="0.3">
      <c r="A360" s="82" t="s">
        <v>190</v>
      </c>
      <c r="B360" s="83" t="s">
        <v>182</v>
      </c>
      <c r="C360" s="84" t="s">
        <v>169</v>
      </c>
      <c r="D360" s="84" t="s">
        <v>145</v>
      </c>
      <c r="E360" s="85" t="s">
        <v>883</v>
      </c>
      <c r="F360" s="85"/>
      <c r="G360" s="93">
        <f>G361</f>
        <v>0</v>
      </c>
    </row>
    <row r="361" spans="1:7" ht="24" x14ac:dyDescent="0.3">
      <c r="A361" s="82" t="s">
        <v>228</v>
      </c>
      <c r="B361" s="83" t="s">
        <v>182</v>
      </c>
      <c r="C361" s="84" t="s">
        <v>169</v>
      </c>
      <c r="D361" s="84" t="s">
        <v>145</v>
      </c>
      <c r="E361" s="85" t="s">
        <v>883</v>
      </c>
      <c r="F361" s="85">
        <v>400</v>
      </c>
      <c r="G361" s="93">
        <v>0</v>
      </c>
    </row>
    <row r="362" spans="1:7" ht="48" x14ac:dyDescent="0.3">
      <c r="A362" s="82" t="s">
        <v>304</v>
      </c>
      <c r="B362" s="83" t="s">
        <v>182</v>
      </c>
      <c r="C362" s="85">
        <v>10</v>
      </c>
      <c r="D362" s="84" t="s">
        <v>145</v>
      </c>
      <c r="E362" s="87" t="s">
        <v>674</v>
      </c>
      <c r="F362" s="85"/>
      <c r="G362" s="86">
        <f>G363</f>
        <v>3952569</v>
      </c>
    </row>
    <row r="363" spans="1:7" ht="48" x14ac:dyDescent="0.3">
      <c r="A363" s="82" t="s">
        <v>305</v>
      </c>
      <c r="B363" s="83" t="s">
        <v>182</v>
      </c>
      <c r="C363" s="85">
        <v>10</v>
      </c>
      <c r="D363" s="84" t="s">
        <v>145</v>
      </c>
      <c r="E363" s="87" t="s">
        <v>570</v>
      </c>
      <c r="F363" s="85"/>
      <c r="G363" s="86">
        <f>G364</f>
        <v>3952569</v>
      </c>
    </row>
    <row r="364" spans="1:7" ht="24" x14ac:dyDescent="0.3">
      <c r="A364" s="82" t="s">
        <v>306</v>
      </c>
      <c r="B364" s="83" t="s">
        <v>182</v>
      </c>
      <c r="C364" s="85">
        <v>10</v>
      </c>
      <c r="D364" s="84" t="s">
        <v>145</v>
      </c>
      <c r="E364" s="85" t="s">
        <v>675</v>
      </c>
      <c r="F364" s="85"/>
      <c r="G364" s="86">
        <f>G365</f>
        <v>3952569</v>
      </c>
    </row>
    <row r="365" spans="1:7" x14ac:dyDescent="0.3">
      <c r="A365" s="82" t="s">
        <v>245</v>
      </c>
      <c r="B365" s="83" t="s">
        <v>182</v>
      </c>
      <c r="C365" s="85">
        <v>10</v>
      </c>
      <c r="D365" s="84" t="s">
        <v>145</v>
      </c>
      <c r="E365" s="85" t="s">
        <v>675</v>
      </c>
      <c r="F365" s="85">
        <v>300</v>
      </c>
      <c r="G365" s="93">
        <v>3952569</v>
      </c>
    </row>
    <row r="366" spans="1:7" x14ac:dyDescent="0.3">
      <c r="A366" s="78" t="s">
        <v>173</v>
      </c>
      <c r="B366" s="77" t="s">
        <v>182</v>
      </c>
      <c r="C366" s="80">
        <v>10</v>
      </c>
      <c r="D366" s="79" t="s">
        <v>148</v>
      </c>
      <c r="E366" s="80"/>
      <c r="F366" s="80"/>
      <c r="G366" s="110">
        <f>G367+G376</f>
        <v>3812854.56</v>
      </c>
    </row>
    <row r="367" spans="1:7" ht="36" x14ac:dyDescent="0.3">
      <c r="A367" s="82" t="s">
        <v>331</v>
      </c>
      <c r="B367" s="83" t="s">
        <v>182</v>
      </c>
      <c r="C367" s="84" t="s">
        <v>169</v>
      </c>
      <c r="D367" s="84" t="s">
        <v>148</v>
      </c>
      <c r="E367" s="84" t="s">
        <v>564</v>
      </c>
      <c r="F367" s="85"/>
      <c r="G367" s="93">
        <f>G368+G372</f>
        <v>3023200</v>
      </c>
    </row>
    <row r="368" spans="1:7" ht="36" x14ac:dyDescent="0.3">
      <c r="A368" s="82" t="s">
        <v>332</v>
      </c>
      <c r="B368" s="83" t="s">
        <v>182</v>
      </c>
      <c r="C368" s="84" t="s">
        <v>169</v>
      </c>
      <c r="D368" s="84" t="s">
        <v>148</v>
      </c>
      <c r="E368" s="84" t="s">
        <v>704</v>
      </c>
      <c r="F368" s="85"/>
      <c r="G368" s="93">
        <f t="shared" ref="G368:G370" si="15">G369</f>
        <v>1889500</v>
      </c>
    </row>
    <row r="369" spans="1:7" ht="36" x14ac:dyDescent="0.3">
      <c r="A369" s="82" t="s">
        <v>333</v>
      </c>
      <c r="B369" s="83" t="s">
        <v>182</v>
      </c>
      <c r="C369" s="84" t="s">
        <v>169</v>
      </c>
      <c r="D369" s="84" t="s">
        <v>148</v>
      </c>
      <c r="E369" s="84" t="s">
        <v>705</v>
      </c>
      <c r="F369" s="85"/>
      <c r="G369" s="93">
        <f t="shared" si="15"/>
        <v>1889500</v>
      </c>
    </row>
    <row r="370" spans="1:7" ht="36" x14ac:dyDescent="0.3">
      <c r="A370" s="82" t="s">
        <v>706</v>
      </c>
      <c r="B370" s="83" t="s">
        <v>182</v>
      </c>
      <c r="C370" s="84">
        <v>10</v>
      </c>
      <c r="D370" s="84" t="s">
        <v>148</v>
      </c>
      <c r="E370" s="84" t="s">
        <v>707</v>
      </c>
      <c r="F370" s="85"/>
      <c r="G370" s="93">
        <f t="shared" si="15"/>
        <v>1889500</v>
      </c>
    </row>
    <row r="371" spans="1:7" ht="48" x14ac:dyDescent="0.3">
      <c r="A371" s="82" t="s">
        <v>186</v>
      </c>
      <c r="B371" s="83" t="s">
        <v>182</v>
      </c>
      <c r="C371" s="84">
        <v>10</v>
      </c>
      <c r="D371" s="84" t="s">
        <v>148</v>
      </c>
      <c r="E371" s="84" t="s">
        <v>707</v>
      </c>
      <c r="F371" s="85" t="s">
        <v>209</v>
      </c>
      <c r="G371" s="93">
        <v>1889500</v>
      </c>
    </row>
    <row r="372" spans="1:7" ht="48" x14ac:dyDescent="0.3">
      <c r="A372" s="89" t="s">
        <v>191</v>
      </c>
      <c r="B372" s="83" t="s">
        <v>182</v>
      </c>
      <c r="C372" s="84" t="s">
        <v>169</v>
      </c>
      <c r="D372" s="84" t="s">
        <v>148</v>
      </c>
      <c r="E372" s="84" t="s">
        <v>569</v>
      </c>
      <c r="F372" s="85"/>
      <c r="G372" s="93">
        <f t="shared" ref="G372:G374" si="16">G373</f>
        <v>1133700</v>
      </c>
    </row>
    <row r="373" spans="1:7" ht="48" x14ac:dyDescent="0.3">
      <c r="A373" s="89" t="s">
        <v>192</v>
      </c>
      <c r="B373" s="83" t="s">
        <v>182</v>
      </c>
      <c r="C373" s="84" t="s">
        <v>169</v>
      </c>
      <c r="D373" s="84" t="s">
        <v>148</v>
      </c>
      <c r="E373" s="84" t="s">
        <v>570</v>
      </c>
      <c r="F373" s="85"/>
      <c r="G373" s="93">
        <f t="shared" si="16"/>
        <v>1133700</v>
      </c>
    </row>
    <row r="374" spans="1:7" ht="36" x14ac:dyDescent="0.3">
      <c r="A374" s="89" t="s">
        <v>193</v>
      </c>
      <c r="B374" s="83" t="s">
        <v>182</v>
      </c>
      <c r="C374" s="84" t="s">
        <v>169</v>
      </c>
      <c r="D374" s="84" t="s">
        <v>148</v>
      </c>
      <c r="E374" s="84" t="s">
        <v>571</v>
      </c>
      <c r="F374" s="85"/>
      <c r="G374" s="93">
        <f t="shared" si="16"/>
        <v>1133700</v>
      </c>
    </row>
    <row r="375" spans="1:7" ht="48" x14ac:dyDescent="0.3">
      <c r="A375" s="89" t="s">
        <v>186</v>
      </c>
      <c r="B375" s="83" t="s">
        <v>182</v>
      </c>
      <c r="C375" s="84" t="s">
        <v>169</v>
      </c>
      <c r="D375" s="84" t="s">
        <v>148</v>
      </c>
      <c r="E375" s="84" t="s">
        <v>571</v>
      </c>
      <c r="F375" s="85">
        <v>100</v>
      </c>
      <c r="G375" s="86">
        <v>1133700</v>
      </c>
    </row>
    <row r="376" spans="1:7" x14ac:dyDescent="0.3">
      <c r="A376" s="89" t="s">
        <v>215</v>
      </c>
      <c r="B376" s="90" t="s">
        <v>182</v>
      </c>
      <c r="C376" s="91" t="s">
        <v>169</v>
      </c>
      <c r="D376" s="91" t="s">
        <v>148</v>
      </c>
      <c r="E376" s="91" t="s">
        <v>591</v>
      </c>
      <c r="F376" s="92"/>
      <c r="G376" s="97">
        <f t="shared" ref="G376:G377" si="17">G377</f>
        <v>789654.56</v>
      </c>
    </row>
    <row r="377" spans="1:7" ht="24" x14ac:dyDescent="0.3">
      <c r="A377" s="89" t="s">
        <v>216</v>
      </c>
      <c r="B377" s="90" t="s">
        <v>182</v>
      </c>
      <c r="C377" s="91" t="s">
        <v>169</v>
      </c>
      <c r="D377" s="91" t="s">
        <v>148</v>
      </c>
      <c r="E377" s="91" t="s">
        <v>592</v>
      </c>
      <c r="F377" s="92"/>
      <c r="G377" s="97">
        <f t="shared" si="17"/>
        <v>789654.56</v>
      </c>
    </row>
    <row r="378" spans="1:7" ht="24" x14ac:dyDescent="0.3">
      <c r="A378" s="89" t="s">
        <v>185</v>
      </c>
      <c r="B378" s="90" t="s">
        <v>182</v>
      </c>
      <c r="C378" s="91" t="s">
        <v>169</v>
      </c>
      <c r="D378" s="91" t="s">
        <v>148</v>
      </c>
      <c r="E378" s="91" t="s">
        <v>593</v>
      </c>
      <c r="F378" s="92"/>
      <c r="G378" s="97">
        <f>SUM(G379)</f>
        <v>789654.56</v>
      </c>
    </row>
    <row r="379" spans="1:7" ht="48" x14ac:dyDescent="0.3">
      <c r="A379" s="89" t="s">
        <v>186</v>
      </c>
      <c r="B379" s="90" t="s">
        <v>182</v>
      </c>
      <c r="C379" s="91" t="s">
        <v>169</v>
      </c>
      <c r="D379" s="91" t="s">
        <v>148</v>
      </c>
      <c r="E379" s="91" t="s">
        <v>593</v>
      </c>
      <c r="F379" s="92">
        <v>100</v>
      </c>
      <c r="G379" s="97">
        <v>789654.56</v>
      </c>
    </row>
    <row r="380" spans="1:7" x14ac:dyDescent="0.3">
      <c r="A380" s="111" t="s">
        <v>307</v>
      </c>
      <c r="B380" s="112" t="s">
        <v>182</v>
      </c>
      <c r="C380" s="113">
        <v>11</v>
      </c>
      <c r="D380" s="113" t="s">
        <v>259</v>
      </c>
      <c r="E380" s="113"/>
      <c r="F380" s="114"/>
      <c r="G380" s="115">
        <f t="shared" ref="G380:G382" si="18">G381</f>
        <v>202925</v>
      </c>
    </row>
    <row r="381" spans="1:7" x14ac:dyDescent="0.3">
      <c r="A381" s="111" t="s">
        <v>174</v>
      </c>
      <c r="B381" s="112" t="s">
        <v>182</v>
      </c>
      <c r="C381" s="113">
        <v>11</v>
      </c>
      <c r="D381" s="113" t="s">
        <v>141</v>
      </c>
      <c r="E381" s="113"/>
      <c r="F381" s="114"/>
      <c r="G381" s="115">
        <f t="shared" si="18"/>
        <v>202925</v>
      </c>
    </row>
    <row r="382" spans="1:7" ht="48" x14ac:dyDescent="0.3">
      <c r="A382" s="89" t="s">
        <v>308</v>
      </c>
      <c r="B382" s="90" t="s">
        <v>182</v>
      </c>
      <c r="C382" s="91">
        <v>11</v>
      </c>
      <c r="D382" s="91" t="s">
        <v>141</v>
      </c>
      <c r="E382" s="91" t="s">
        <v>712</v>
      </c>
      <c r="F382" s="92"/>
      <c r="G382" s="97">
        <f t="shared" si="18"/>
        <v>202925</v>
      </c>
    </row>
    <row r="383" spans="1:7" ht="72" x14ac:dyDescent="0.3">
      <c r="A383" s="89" t="s">
        <v>309</v>
      </c>
      <c r="B383" s="90" t="s">
        <v>182</v>
      </c>
      <c r="C383" s="91">
        <v>11</v>
      </c>
      <c r="D383" s="91" t="s">
        <v>141</v>
      </c>
      <c r="E383" s="91" t="s">
        <v>739</v>
      </c>
      <c r="F383" s="92"/>
      <c r="G383" s="97">
        <f>G384+G387</f>
        <v>202925</v>
      </c>
    </row>
    <row r="384" spans="1:7" ht="24" x14ac:dyDescent="0.3">
      <c r="A384" s="89" t="s">
        <v>357</v>
      </c>
      <c r="B384" s="90" t="s">
        <v>182</v>
      </c>
      <c r="C384" s="91">
        <v>11</v>
      </c>
      <c r="D384" s="91" t="s">
        <v>141</v>
      </c>
      <c r="E384" s="91" t="s">
        <v>741</v>
      </c>
      <c r="F384" s="92"/>
      <c r="G384" s="97">
        <f t="shared" ref="G384:G385" si="19">G385</f>
        <v>117725</v>
      </c>
    </row>
    <row r="385" spans="1:7" ht="48" x14ac:dyDescent="0.3">
      <c r="A385" s="89" t="s">
        <v>358</v>
      </c>
      <c r="B385" s="90" t="s">
        <v>182</v>
      </c>
      <c r="C385" s="91">
        <v>11</v>
      </c>
      <c r="D385" s="91" t="s">
        <v>141</v>
      </c>
      <c r="E385" s="91" t="s">
        <v>742</v>
      </c>
      <c r="F385" s="92"/>
      <c r="G385" s="97">
        <f t="shared" si="19"/>
        <v>117725</v>
      </c>
    </row>
    <row r="386" spans="1:7" ht="24" x14ac:dyDescent="0.3">
      <c r="A386" s="89" t="s">
        <v>200</v>
      </c>
      <c r="B386" s="90" t="s">
        <v>182</v>
      </c>
      <c r="C386" s="91">
        <v>11</v>
      </c>
      <c r="D386" s="91" t="s">
        <v>141</v>
      </c>
      <c r="E386" s="91" t="s">
        <v>742</v>
      </c>
      <c r="F386" s="92">
        <v>200</v>
      </c>
      <c r="G386" s="97">
        <v>117725</v>
      </c>
    </row>
    <row r="387" spans="1:7" ht="36" x14ac:dyDescent="0.3">
      <c r="A387" s="89" t="s">
        <v>359</v>
      </c>
      <c r="B387" s="90" t="s">
        <v>182</v>
      </c>
      <c r="C387" s="91">
        <v>11</v>
      </c>
      <c r="D387" s="91" t="s">
        <v>141</v>
      </c>
      <c r="E387" s="91" t="s">
        <v>743</v>
      </c>
      <c r="F387" s="92"/>
      <c r="G387" s="97">
        <f t="shared" ref="G387:G388" si="20">G388</f>
        <v>85200</v>
      </c>
    </row>
    <row r="388" spans="1:7" ht="36" x14ac:dyDescent="0.3">
      <c r="A388" s="89" t="s">
        <v>360</v>
      </c>
      <c r="B388" s="90" t="s">
        <v>182</v>
      </c>
      <c r="C388" s="91">
        <v>11</v>
      </c>
      <c r="D388" s="91" t="s">
        <v>141</v>
      </c>
      <c r="E388" s="91" t="s">
        <v>744</v>
      </c>
      <c r="F388" s="92"/>
      <c r="G388" s="97">
        <f t="shared" si="20"/>
        <v>85200</v>
      </c>
    </row>
    <row r="389" spans="1:7" ht="24" x14ac:dyDescent="0.3">
      <c r="A389" s="89" t="s">
        <v>200</v>
      </c>
      <c r="B389" s="90" t="s">
        <v>182</v>
      </c>
      <c r="C389" s="91">
        <v>11</v>
      </c>
      <c r="D389" s="91" t="s">
        <v>141</v>
      </c>
      <c r="E389" s="91" t="s">
        <v>744</v>
      </c>
      <c r="F389" s="92">
        <v>200</v>
      </c>
      <c r="G389" s="97">
        <v>85200</v>
      </c>
    </row>
    <row r="390" spans="1:7" ht="34.200000000000003" x14ac:dyDescent="0.3">
      <c r="A390" s="111" t="s">
        <v>176</v>
      </c>
      <c r="B390" s="112" t="s">
        <v>182</v>
      </c>
      <c r="C390" s="113">
        <v>14</v>
      </c>
      <c r="D390" s="113" t="s">
        <v>259</v>
      </c>
      <c r="E390" s="113"/>
      <c r="F390" s="114"/>
      <c r="G390" s="115">
        <f>G391</f>
        <v>9191248</v>
      </c>
    </row>
    <row r="391" spans="1:7" ht="34.200000000000003" x14ac:dyDescent="0.3">
      <c r="A391" s="111" t="s">
        <v>334</v>
      </c>
      <c r="B391" s="112" t="s">
        <v>182</v>
      </c>
      <c r="C391" s="113">
        <v>14</v>
      </c>
      <c r="D391" s="113" t="s">
        <v>139</v>
      </c>
      <c r="E391" s="113"/>
      <c r="F391" s="114"/>
      <c r="G391" s="115">
        <f>G392</f>
        <v>9191248</v>
      </c>
    </row>
    <row r="392" spans="1:7" ht="60" x14ac:dyDescent="0.3">
      <c r="A392" s="89" t="s">
        <v>934</v>
      </c>
      <c r="B392" s="90" t="s">
        <v>182</v>
      </c>
      <c r="C392" s="91">
        <v>14</v>
      </c>
      <c r="D392" s="91" t="s">
        <v>139</v>
      </c>
      <c r="E392" s="91" t="s">
        <v>678</v>
      </c>
      <c r="F392" s="92"/>
      <c r="G392" s="97">
        <f>G393</f>
        <v>9191248</v>
      </c>
    </row>
    <row r="393" spans="1:7" ht="24" x14ac:dyDescent="0.3">
      <c r="A393" s="89" t="s">
        <v>335</v>
      </c>
      <c r="B393" s="90" t="s">
        <v>182</v>
      </c>
      <c r="C393" s="91">
        <v>14</v>
      </c>
      <c r="D393" s="91" t="s">
        <v>139</v>
      </c>
      <c r="E393" s="91" t="s">
        <v>708</v>
      </c>
      <c r="F393" s="92"/>
      <c r="G393" s="97">
        <f>G394+G397</f>
        <v>9191248</v>
      </c>
    </row>
    <row r="394" spans="1:7" ht="24" x14ac:dyDescent="0.3">
      <c r="A394" s="89" t="s">
        <v>336</v>
      </c>
      <c r="B394" s="90" t="s">
        <v>182</v>
      </c>
      <c r="C394" s="91">
        <v>14</v>
      </c>
      <c r="D394" s="91" t="s">
        <v>139</v>
      </c>
      <c r="E394" s="91" t="s">
        <v>709</v>
      </c>
      <c r="F394" s="92"/>
      <c r="G394" s="97">
        <f>G395</f>
        <v>9191248</v>
      </c>
    </row>
    <row r="395" spans="1:7" ht="36" x14ac:dyDescent="0.3">
      <c r="A395" s="89" t="s">
        <v>710</v>
      </c>
      <c r="B395" s="90" t="s">
        <v>182</v>
      </c>
      <c r="C395" s="91">
        <v>14</v>
      </c>
      <c r="D395" s="91" t="s">
        <v>139</v>
      </c>
      <c r="E395" s="91" t="s">
        <v>337</v>
      </c>
      <c r="F395" s="92"/>
      <c r="G395" s="97">
        <f>G396</f>
        <v>9191248</v>
      </c>
    </row>
    <row r="396" spans="1:7" x14ac:dyDescent="0.3">
      <c r="A396" s="89" t="s">
        <v>321</v>
      </c>
      <c r="B396" s="90" t="s">
        <v>182</v>
      </c>
      <c r="C396" s="91">
        <v>14</v>
      </c>
      <c r="D396" s="91" t="s">
        <v>139</v>
      </c>
      <c r="E396" s="91" t="s">
        <v>337</v>
      </c>
      <c r="F396" s="92">
        <v>500</v>
      </c>
      <c r="G396" s="97">
        <v>9191248</v>
      </c>
    </row>
    <row r="397" spans="1:7" ht="36" x14ac:dyDescent="0.3">
      <c r="A397" s="89" t="s">
        <v>338</v>
      </c>
      <c r="B397" s="90" t="s">
        <v>182</v>
      </c>
      <c r="C397" s="91" t="s">
        <v>175</v>
      </c>
      <c r="D397" s="91" t="s">
        <v>143</v>
      </c>
      <c r="E397" s="91" t="s">
        <v>711</v>
      </c>
      <c r="F397" s="92"/>
      <c r="G397" s="97">
        <f>G398</f>
        <v>0</v>
      </c>
    </row>
    <row r="398" spans="1:7" ht="36" x14ac:dyDescent="0.3">
      <c r="A398" s="89" t="s">
        <v>339</v>
      </c>
      <c r="B398" s="90" t="s">
        <v>182</v>
      </c>
      <c r="C398" s="91" t="s">
        <v>175</v>
      </c>
      <c r="D398" s="91" t="s">
        <v>143</v>
      </c>
      <c r="E398" s="91" t="s">
        <v>340</v>
      </c>
      <c r="F398" s="92"/>
      <c r="G398" s="97">
        <f>G399</f>
        <v>0</v>
      </c>
    </row>
    <row r="399" spans="1:7" x14ac:dyDescent="0.3">
      <c r="A399" s="89" t="s">
        <v>321</v>
      </c>
      <c r="B399" s="90" t="s">
        <v>182</v>
      </c>
      <c r="C399" s="91" t="s">
        <v>175</v>
      </c>
      <c r="D399" s="91" t="s">
        <v>143</v>
      </c>
      <c r="E399" s="91" t="s">
        <v>340</v>
      </c>
      <c r="F399" s="92">
        <v>500</v>
      </c>
      <c r="G399" s="97">
        <v>0</v>
      </c>
    </row>
    <row r="400" spans="1:7" ht="22.8" x14ac:dyDescent="0.3">
      <c r="A400" s="78" t="s">
        <v>935</v>
      </c>
      <c r="B400" s="77" t="s">
        <v>361</v>
      </c>
      <c r="C400" s="80"/>
      <c r="D400" s="79"/>
      <c r="E400" s="80"/>
      <c r="F400" s="80"/>
      <c r="G400" s="81">
        <f>G401+G413+G545+G561</f>
        <v>468934292.4199999</v>
      </c>
    </row>
    <row r="401" spans="1:7" x14ac:dyDescent="0.3">
      <c r="A401" s="78" t="s">
        <v>138</v>
      </c>
      <c r="B401" s="77" t="s">
        <v>361</v>
      </c>
      <c r="C401" s="79" t="s">
        <v>139</v>
      </c>
      <c r="D401" s="79"/>
      <c r="E401" s="80"/>
      <c r="F401" s="80"/>
      <c r="G401" s="81">
        <f>G402+G408</f>
        <v>2552615.4499999997</v>
      </c>
    </row>
    <row r="402" spans="1:7" ht="34.200000000000003" x14ac:dyDescent="0.3">
      <c r="A402" s="78" t="s">
        <v>144</v>
      </c>
      <c r="B402" s="77" t="s">
        <v>361</v>
      </c>
      <c r="C402" s="79" t="s">
        <v>139</v>
      </c>
      <c r="D402" s="79" t="s">
        <v>145</v>
      </c>
      <c r="E402" s="80"/>
      <c r="F402" s="80"/>
      <c r="G402" s="81">
        <f>G403</f>
        <v>2487237.59</v>
      </c>
    </row>
    <row r="403" spans="1:7" x14ac:dyDescent="0.3">
      <c r="A403" s="82" t="s">
        <v>215</v>
      </c>
      <c r="B403" s="83" t="s">
        <v>361</v>
      </c>
      <c r="C403" s="84" t="s">
        <v>139</v>
      </c>
      <c r="D403" s="84" t="s">
        <v>145</v>
      </c>
      <c r="E403" s="85" t="s">
        <v>591</v>
      </c>
      <c r="F403" s="85"/>
      <c r="G403" s="86">
        <f>G404</f>
        <v>2487237.59</v>
      </c>
    </row>
    <row r="404" spans="1:7" ht="24" x14ac:dyDescent="0.3">
      <c r="A404" s="82" t="s">
        <v>216</v>
      </c>
      <c r="B404" s="83" t="s">
        <v>361</v>
      </c>
      <c r="C404" s="84" t="s">
        <v>139</v>
      </c>
      <c r="D404" s="84" t="s">
        <v>145</v>
      </c>
      <c r="E404" s="85" t="s">
        <v>592</v>
      </c>
      <c r="F404" s="85"/>
      <c r="G404" s="86">
        <f>G405</f>
        <v>2487237.59</v>
      </c>
    </row>
    <row r="405" spans="1:7" ht="24" x14ac:dyDescent="0.3">
      <c r="A405" s="82" t="s">
        <v>185</v>
      </c>
      <c r="B405" s="83" t="s">
        <v>361</v>
      </c>
      <c r="C405" s="84" t="s">
        <v>139</v>
      </c>
      <c r="D405" s="84" t="s">
        <v>145</v>
      </c>
      <c r="E405" s="85" t="s">
        <v>593</v>
      </c>
      <c r="F405" s="85"/>
      <c r="G405" s="86">
        <f>G406+G407</f>
        <v>2487237.59</v>
      </c>
    </row>
    <row r="406" spans="1:7" ht="48" x14ac:dyDescent="0.3">
      <c r="A406" s="82" t="s">
        <v>186</v>
      </c>
      <c r="B406" s="83" t="s">
        <v>361</v>
      </c>
      <c r="C406" s="84" t="s">
        <v>139</v>
      </c>
      <c r="D406" s="84" t="s">
        <v>145</v>
      </c>
      <c r="E406" s="85" t="s">
        <v>593</v>
      </c>
      <c r="F406" s="85">
        <v>100</v>
      </c>
      <c r="G406" s="94">
        <v>2487237.59</v>
      </c>
    </row>
    <row r="407" spans="1:7" x14ac:dyDescent="0.3">
      <c r="A407" s="82" t="s">
        <v>217</v>
      </c>
      <c r="B407" s="83" t="s">
        <v>361</v>
      </c>
      <c r="C407" s="84" t="s">
        <v>139</v>
      </c>
      <c r="D407" s="84" t="s">
        <v>145</v>
      </c>
      <c r="E407" s="85" t="s">
        <v>593</v>
      </c>
      <c r="F407" s="85">
        <v>800</v>
      </c>
      <c r="G407" s="94"/>
    </row>
    <row r="408" spans="1:7" x14ac:dyDescent="0.3">
      <c r="A408" s="78" t="s">
        <v>151</v>
      </c>
      <c r="B408" s="77" t="s">
        <v>361</v>
      </c>
      <c r="C408" s="79" t="s">
        <v>139</v>
      </c>
      <c r="D408" s="80">
        <v>13</v>
      </c>
      <c r="E408" s="85"/>
      <c r="F408" s="85"/>
      <c r="G408" s="94">
        <f>G409</f>
        <v>65377.86</v>
      </c>
    </row>
    <row r="409" spans="1:7" ht="24" x14ac:dyDescent="0.3">
      <c r="A409" s="100" t="s">
        <v>246</v>
      </c>
      <c r="B409" s="83" t="s">
        <v>361</v>
      </c>
      <c r="C409" s="101" t="s">
        <v>139</v>
      </c>
      <c r="D409" s="102">
        <v>13</v>
      </c>
      <c r="E409" s="102" t="s">
        <v>621</v>
      </c>
      <c r="F409" s="85"/>
      <c r="G409" s="94">
        <f>G410</f>
        <v>65377.86</v>
      </c>
    </row>
    <row r="410" spans="1:7" ht="24" x14ac:dyDescent="0.3">
      <c r="A410" s="100" t="s">
        <v>247</v>
      </c>
      <c r="B410" s="83" t="s">
        <v>361</v>
      </c>
      <c r="C410" s="101" t="s">
        <v>139</v>
      </c>
      <c r="D410" s="102">
        <v>13</v>
      </c>
      <c r="E410" s="102" t="s">
        <v>622</v>
      </c>
      <c r="F410" s="85"/>
      <c r="G410" s="94">
        <f>G411</f>
        <v>65377.86</v>
      </c>
    </row>
    <row r="411" spans="1:7" ht="24" x14ac:dyDescent="0.3">
      <c r="A411" s="82" t="s">
        <v>894</v>
      </c>
      <c r="B411" s="83" t="s">
        <v>361</v>
      </c>
      <c r="C411" s="84" t="s">
        <v>139</v>
      </c>
      <c r="D411" s="84">
        <v>13</v>
      </c>
      <c r="E411" s="85" t="s">
        <v>895</v>
      </c>
      <c r="F411" s="85"/>
      <c r="G411" s="94">
        <f>G412</f>
        <v>65377.86</v>
      </c>
    </row>
    <row r="412" spans="1:7" ht="48" x14ac:dyDescent="0.3">
      <c r="A412" s="82" t="s">
        <v>186</v>
      </c>
      <c r="B412" s="83" t="s">
        <v>361</v>
      </c>
      <c r="C412" s="84" t="s">
        <v>139</v>
      </c>
      <c r="D412" s="84">
        <v>13</v>
      </c>
      <c r="E412" s="85" t="s">
        <v>895</v>
      </c>
      <c r="F412" s="85" t="s">
        <v>209</v>
      </c>
      <c r="G412" s="94">
        <v>65377.86</v>
      </c>
    </row>
    <row r="413" spans="1:7" x14ac:dyDescent="0.3">
      <c r="A413" s="78" t="s">
        <v>291</v>
      </c>
      <c r="B413" s="77" t="s">
        <v>361</v>
      </c>
      <c r="C413" s="79" t="s">
        <v>162</v>
      </c>
      <c r="D413" s="79" t="s">
        <v>259</v>
      </c>
      <c r="E413" s="80"/>
      <c r="F413" s="80"/>
      <c r="G413" s="81">
        <f>G414+G441+G502+G522</f>
        <v>447261402.05999994</v>
      </c>
    </row>
    <row r="414" spans="1:7" x14ac:dyDescent="0.3">
      <c r="A414" s="78" t="s">
        <v>163</v>
      </c>
      <c r="B414" s="77" t="s">
        <v>361</v>
      </c>
      <c r="C414" s="79" t="s">
        <v>162</v>
      </c>
      <c r="D414" s="79" t="s">
        <v>139</v>
      </c>
      <c r="E414" s="80"/>
      <c r="F414" s="80"/>
      <c r="G414" s="81">
        <f>G415+G439</f>
        <v>65549804.219999991</v>
      </c>
    </row>
    <row r="415" spans="1:7" ht="24" x14ac:dyDescent="0.3">
      <c r="A415" s="82" t="s">
        <v>292</v>
      </c>
      <c r="B415" s="83" t="s">
        <v>361</v>
      </c>
      <c r="C415" s="84" t="s">
        <v>162</v>
      </c>
      <c r="D415" s="84" t="s">
        <v>139</v>
      </c>
      <c r="E415" s="84" t="s">
        <v>690</v>
      </c>
      <c r="F415" s="85"/>
      <c r="G415" s="86">
        <f t="shared" ref="G415" si="21">G416</f>
        <v>65549804.219999991</v>
      </c>
    </row>
    <row r="416" spans="1:7" ht="36" x14ac:dyDescent="0.3">
      <c r="A416" s="82" t="s">
        <v>293</v>
      </c>
      <c r="B416" s="83" t="s">
        <v>361</v>
      </c>
      <c r="C416" s="84" t="s">
        <v>162</v>
      </c>
      <c r="D416" s="84" t="s">
        <v>139</v>
      </c>
      <c r="E416" s="84" t="s">
        <v>745</v>
      </c>
      <c r="F416" s="85"/>
      <c r="G416" s="86">
        <f>G417+G427</f>
        <v>65549804.219999991</v>
      </c>
    </row>
    <row r="417" spans="1:7" ht="24" x14ac:dyDescent="0.3">
      <c r="A417" s="82" t="s">
        <v>362</v>
      </c>
      <c r="B417" s="83" t="s">
        <v>361</v>
      </c>
      <c r="C417" s="84" t="s">
        <v>162</v>
      </c>
      <c r="D417" s="84" t="s">
        <v>139</v>
      </c>
      <c r="E417" s="84" t="s">
        <v>746</v>
      </c>
      <c r="F417" s="85"/>
      <c r="G417" s="86">
        <f>G418+G421+G425</f>
        <v>60469591.789999992</v>
      </c>
    </row>
    <row r="418" spans="1:7" x14ac:dyDescent="0.3">
      <c r="A418" s="69" t="s">
        <v>363</v>
      </c>
      <c r="B418" s="83" t="s">
        <v>361</v>
      </c>
      <c r="C418" s="84" t="s">
        <v>162</v>
      </c>
      <c r="D418" s="84" t="s">
        <v>139</v>
      </c>
      <c r="E418" s="84" t="s">
        <v>364</v>
      </c>
      <c r="F418" s="85"/>
      <c r="G418" s="86">
        <f>G419+G420</f>
        <v>32179692.989999998</v>
      </c>
    </row>
    <row r="419" spans="1:7" ht="48" x14ac:dyDescent="0.3">
      <c r="A419" s="82" t="s">
        <v>186</v>
      </c>
      <c r="B419" s="83" t="s">
        <v>361</v>
      </c>
      <c r="C419" s="84" t="s">
        <v>162</v>
      </c>
      <c r="D419" s="84" t="s">
        <v>139</v>
      </c>
      <c r="E419" s="84" t="s">
        <v>364</v>
      </c>
      <c r="F419" s="85">
        <v>100</v>
      </c>
      <c r="G419" s="86">
        <v>31872581.989999998</v>
      </c>
    </row>
    <row r="420" spans="1:7" ht="24" x14ac:dyDescent="0.3">
      <c r="A420" s="82" t="s">
        <v>200</v>
      </c>
      <c r="B420" s="83" t="s">
        <v>361</v>
      </c>
      <c r="C420" s="84" t="s">
        <v>162</v>
      </c>
      <c r="D420" s="84" t="s">
        <v>139</v>
      </c>
      <c r="E420" s="84" t="s">
        <v>364</v>
      </c>
      <c r="F420" s="85">
        <v>200</v>
      </c>
      <c r="G420" s="94">
        <v>307111</v>
      </c>
    </row>
    <row r="421" spans="1:7" ht="24" x14ac:dyDescent="0.3">
      <c r="A421" s="82" t="s">
        <v>263</v>
      </c>
      <c r="B421" s="83" t="s">
        <v>361</v>
      </c>
      <c r="C421" s="84" t="s">
        <v>162</v>
      </c>
      <c r="D421" s="84" t="s">
        <v>139</v>
      </c>
      <c r="E421" s="85" t="s">
        <v>747</v>
      </c>
      <c r="F421" s="85"/>
      <c r="G421" s="86">
        <f>G422+G423+G424</f>
        <v>26129448.859999999</v>
      </c>
    </row>
    <row r="422" spans="1:7" ht="48" x14ac:dyDescent="0.3">
      <c r="A422" s="82" t="s">
        <v>186</v>
      </c>
      <c r="B422" s="83" t="s">
        <v>361</v>
      </c>
      <c r="C422" s="84" t="s">
        <v>162</v>
      </c>
      <c r="D422" s="84" t="s">
        <v>139</v>
      </c>
      <c r="E422" s="85" t="s">
        <v>747</v>
      </c>
      <c r="F422" s="85">
        <v>100</v>
      </c>
      <c r="G422" s="94">
        <v>17929609.57</v>
      </c>
    </row>
    <row r="423" spans="1:7" ht="24" x14ac:dyDescent="0.3">
      <c r="A423" s="82" t="s">
        <v>200</v>
      </c>
      <c r="B423" s="83" t="s">
        <v>361</v>
      </c>
      <c r="C423" s="84" t="s">
        <v>162</v>
      </c>
      <c r="D423" s="84" t="s">
        <v>139</v>
      </c>
      <c r="E423" s="85" t="s">
        <v>747</v>
      </c>
      <c r="F423" s="85">
        <v>200</v>
      </c>
      <c r="G423" s="93">
        <v>7768684.29</v>
      </c>
    </row>
    <row r="424" spans="1:7" x14ac:dyDescent="0.3">
      <c r="A424" s="82" t="s">
        <v>217</v>
      </c>
      <c r="B424" s="83" t="s">
        <v>361</v>
      </c>
      <c r="C424" s="84" t="s">
        <v>162</v>
      </c>
      <c r="D424" s="84" t="s">
        <v>139</v>
      </c>
      <c r="E424" s="85" t="s">
        <v>747</v>
      </c>
      <c r="F424" s="85">
        <v>800</v>
      </c>
      <c r="G424" s="94">
        <v>431155</v>
      </c>
    </row>
    <row r="425" spans="1:7" ht="24" x14ac:dyDescent="0.3">
      <c r="A425" s="82" t="s">
        <v>365</v>
      </c>
      <c r="B425" s="83" t="s">
        <v>361</v>
      </c>
      <c r="C425" s="84" t="s">
        <v>162</v>
      </c>
      <c r="D425" s="84" t="s">
        <v>139</v>
      </c>
      <c r="E425" s="85" t="s">
        <v>748</v>
      </c>
      <c r="F425" s="85"/>
      <c r="G425" s="94">
        <f>G426</f>
        <v>2160449.94</v>
      </c>
    </row>
    <row r="426" spans="1:7" ht="24" x14ac:dyDescent="0.3">
      <c r="A426" s="82" t="s">
        <v>200</v>
      </c>
      <c r="B426" s="83" t="s">
        <v>361</v>
      </c>
      <c r="C426" s="84" t="s">
        <v>162</v>
      </c>
      <c r="D426" s="84" t="s">
        <v>139</v>
      </c>
      <c r="E426" s="85" t="s">
        <v>748</v>
      </c>
      <c r="F426" s="85">
        <v>200</v>
      </c>
      <c r="G426" s="94">
        <v>2160449.94</v>
      </c>
    </row>
    <row r="427" spans="1:7" ht="24" x14ac:dyDescent="0.3">
      <c r="A427" s="82" t="s">
        <v>294</v>
      </c>
      <c r="B427" s="83" t="s">
        <v>361</v>
      </c>
      <c r="C427" s="84" t="s">
        <v>162</v>
      </c>
      <c r="D427" s="84" t="s">
        <v>139</v>
      </c>
      <c r="E427" s="85" t="s">
        <v>749</v>
      </c>
      <c r="F427" s="85"/>
      <c r="G427" s="86">
        <f>G433+G431+G435+G437+G428</f>
        <v>5080212.43</v>
      </c>
    </row>
    <row r="428" spans="1:7" ht="48" x14ac:dyDescent="0.3">
      <c r="A428" s="89" t="s">
        <v>366</v>
      </c>
      <c r="B428" s="83" t="s">
        <v>361</v>
      </c>
      <c r="C428" s="91" t="s">
        <v>162</v>
      </c>
      <c r="D428" s="91" t="s">
        <v>139</v>
      </c>
      <c r="E428" s="92" t="s">
        <v>750</v>
      </c>
      <c r="F428" s="92"/>
      <c r="G428" s="97">
        <f>G429+G430</f>
        <v>2435180</v>
      </c>
    </row>
    <row r="429" spans="1:7" ht="48" x14ac:dyDescent="0.3">
      <c r="A429" s="89" t="s">
        <v>186</v>
      </c>
      <c r="B429" s="83" t="s">
        <v>361</v>
      </c>
      <c r="C429" s="91" t="s">
        <v>162</v>
      </c>
      <c r="D429" s="91" t="s">
        <v>139</v>
      </c>
      <c r="E429" s="92" t="s">
        <v>750</v>
      </c>
      <c r="F429" s="92">
        <v>100</v>
      </c>
      <c r="G429" s="97">
        <v>1955180</v>
      </c>
    </row>
    <row r="430" spans="1:7" x14ac:dyDescent="0.3">
      <c r="A430" s="89" t="s">
        <v>245</v>
      </c>
      <c r="B430" s="83" t="s">
        <v>361</v>
      </c>
      <c r="C430" s="91" t="s">
        <v>162</v>
      </c>
      <c r="D430" s="91" t="s">
        <v>139</v>
      </c>
      <c r="E430" s="92" t="s">
        <v>750</v>
      </c>
      <c r="F430" s="92">
        <v>300</v>
      </c>
      <c r="G430" s="97">
        <v>480000</v>
      </c>
    </row>
    <row r="431" spans="1:7" ht="24" x14ac:dyDescent="0.3">
      <c r="A431" s="105" t="s">
        <v>367</v>
      </c>
      <c r="B431" s="83" t="s">
        <v>361</v>
      </c>
      <c r="C431" s="84" t="s">
        <v>162</v>
      </c>
      <c r="D431" s="84" t="s">
        <v>139</v>
      </c>
      <c r="E431" s="85" t="s">
        <v>751</v>
      </c>
      <c r="F431" s="85"/>
      <c r="G431" s="86">
        <f>G432</f>
        <v>3093.61</v>
      </c>
    </row>
    <row r="432" spans="1:7" ht="48" x14ac:dyDescent="0.3">
      <c r="A432" s="82" t="s">
        <v>186</v>
      </c>
      <c r="B432" s="83" t="s">
        <v>361</v>
      </c>
      <c r="C432" s="84" t="s">
        <v>162</v>
      </c>
      <c r="D432" s="84" t="s">
        <v>139</v>
      </c>
      <c r="E432" s="85" t="s">
        <v>751</v>
      </c>
      <c r="F432" s="85">
        <v>100</v>
      </c>
      <c r="G432" s="94">
        <v>3093.61</v>
      </c>
    </row>
    <row r="433" spans="1:7" ht="24" x14ac:dyDescent="0.3">
      <c r="A433" s="105" t="s">
        <v>368</v>
      </c>
      <c r="B433" s="83" t="s">
        <v>361</v>
      </c>
      <c r="C433" s="84" t="s">
        <v>162</v>
      </c>
      <c r="D433" s="84" t="s">
        <v>139</v>
      </c>
      <c r="E433" s="85" t="s">
        <v>752</v>
      </c>
      <c r="F433" s="85"/>
      <c r="G433" s="86">
        <f>G434</f>
        <v>39521.269999999997</v>
      </c>
    </row>
    <row r="434" spans="1:7" ht="48" x14ac:dyDescent="0.3">
      <c r="A434" s="82" t="s">
        <v>186</v>
      </c>
      <c r="B434" s="83" t="s">
        <v>361</v>
      </c>
      <c r="C434" s="84" t="s">
        <v>162</v>
      </c>
      <c r="D434" s="84" t="s">
        <v>139</v>
      </c>
      <c r="E434" s="85" t="s">
        <v>752</v>
      </c>
      <c r="F434" s="85">
        <v>100</v>
      </c>
      <c r="G434" s="94">
        <v>39521.269999999997</v>
      </c>
    </row>
    <row r="435" spans="1:7" ht="36" x14ac:dyDescent="0.3">
      <c r="A435" s="82" t="s">
        <v>936</v>
      </c>
      <c r="B435" s="83" t="s">
        <v>361</v>
      </c>
      <c r="C435" s="84" t="s">
        <v>162</v>
      </c>
      <c r="D435" s="84" t="s">
        <v>139</v>
      </c>
      <c r="E435" s="116" t="s">
        <v>937</v>
      </c>
      <c r="F435" s="85"/>
      <c r="G435" s="94">
        <f>G436</f>
        <v>1561450.53</v>
      </c>
    </row>
    <row r="436" spans="1:7" ht="24" x14ac:dyDescent="0.3">
      <c r="A436" s="82" t="s">
        <v>200</v>
      </c>
      <c r="B436" s="83" t="s">
        <v>361</v>
      </c>
      <c r="C436" s="84" t="s">
        <v>162</v>
      </c>
      <c r="D436" s="84" t="s">
        <v>139</v>
      </c>
      <c r="E436" s="116" t="s">
        <v>937</v>
      </c>
      <c r="F436" s="85">
        <v>200</v>
      </c>
      <c r="G436" s="93">
        <v>1561450.53</v>
      </c>
    </row>
    <row r="437" spans="1:7" ht="48" x14ac:dyDescent="0.3">
      <c r="A437" s="82" t="s">
        <v>938</v>
      </c>
      <c r="B437" s="83" t="s">
        <v>361</v>
      </c>
      <c r="C437" s="84" t="s">
        <v>162</v>
      </c>
      <c r="D437" s="84" t="s">
        <v>139</v>
      </c>
      <c r="E437" s="116" t="s">
        <v>939</v>
      </c>
      <c r="F437" s="85"/>
      <c r="G437" s="94">
        <f>G438</f>
        <v>1040967.02</v>
      </c>
    </row>
    <row r="438" spans="1:7" ht="24" x14ac:dyDescent="0.3">
      <c r="A438" s="82" t="s">
        <v>200</v>
      </c>
      <c r="B438" s="83" t="s">
        <v>361</v>
      </c>
      <c r="C438" s="84" t="s">
        <v>162</v>
      </c>
      <c r="D438" s="84" t="s">
        <v>139</v>
      </c>
      <c r="E438" s="116" t="s">
        <v>939</v>
      </c>
      <c r="F438" s="85">
        <v>200</v>
      </c>
      <c r="G438" s="93">
        <v>1040967.02</v>
      </c>
    </row>
    <row r="439" spans="1:7" ht="36" x14ac:dyDescent="0.3">
      <c r="A439" s="82" t="s">
        <v>753</v>
      </c>
      <c r="B439" s="83" t="s">
        <v>361</v>
      </c>
      <c r="C439" s="84" t="s">
        <v>162</v>
      </c>
      <c r="D439" s="84" t="s">
        <v>139</v>
      </c>
      <c r="E439" s="116" t="s">
        <v>369</v>
      </c>
      <c r="F439" s="85"/>
      <c r="G439" s="93">
        <f>G440</f>
        <v>0</v>
      </c>
    </row>
    <row r="440" spans="1:7" ht="24" x14ac:dyDescent="0.3">
      <c r="A440" s="82" t="s">
        <v>228</v>
      </c>
      <c r="B440" s="83" t="s">
        <v>361</v>
      </c>
      <c r="C440" s="84" t="s">
        <v>162</v>
      </c>
      <c r="D440" s="84" t="s">
        <v>139</v>
      </c>
      <c r="E440" s="116" t="s">
        <v>369</v>
      </c>
      <c r="F440" s="85">
        <v>400</v>
      </c>
      <c r="G440" s="93">
        <v>0</v>
      </c>
    </row>
    <row r="441" spans="1:7" x14ac:dyDescent="0.3">
      <c r="A441" s="78" t="s">
        <v>164</v>
      </c>
      <c r="B441" s="77" t="s">
        <v>361</v>
      </c>
      <c r="C441" s="80" t="s">
        <v>162</v>
      </c>
      <c r="D441" s="80" t="s">
        <v>141</v>
      </c>
      <c r="E441" s="80"/>
      <c r="F441" s="80"/>
      <c r="G441" s="81">
        <f>G442+G497+G492</f>
        <v>362426126.86000001</v>
      </c>
    </row>
    <row r="442" spans="1:7" ht="24" x14ac:dyDescent="0.3">
      <c r="A442" s="82" t="s">
        <v>370</v>
      </c>
      <c r="B442" s="83" t="s">
        <v>361</v>
      </c>
      <c r="C442" s="84" t="s">
        <v>162</v>
      </c>
      <c r="D442" s="84" t="s">
        <v>141</v>
      </c>
      <c r="E442" s="84" t="s">
        <v>690</v>
      </c>
      <c r="F442" s="85"/>
      <c r="G442" s="86">
        <f>G443</f>
        <v>362366126.86000001</v>
      </c>
    </row>
    <row r="443" spans="1:7" ht="36" x14ac:dyDescent="0.3">
      <c r="A443" s="82" t="s">
        <v>295</v>
      </c>
      <c r="B443" s="83" t="s">
        <v>361</v>
      </c>
      <c r="C443" s="84" t="s">
        <v>162</v>
      </c>
      <c r="D443" s="84" t="s">
        <v>141</v>
      </c>
      <c r="E443" s="85" t="s">
        <v>745</v>
      </c>
      <c r="F443" s="85"/>
      <c r="G443" s="86">
        <f>G444+G456</f>
        <v>362366126.86000001</v>
      </c>
    </row>
    <row r="444" spans="1:7" ht="24" x14ac:dyDescent="0.3">
      <c r="A444" s="82" t="s">
        <v>371</v>
      </c>
      <c r="B444" s="83" t="s">
        <v>361</v>
      </c>
      <c r="C444" s="84" t="s">
        <v>162</v>
      </c>
      <c r="D444" s="84" t="s">
        <v>141</v>
      </c>
      <c r="E444" s="85" t="s">
        <v>754</v>
      </c>
      <c r="F444" s="85"/>
      <c r="G444" s="86">
        <f>G445+G448+G450+G454</f>
        <v>310172089.43000001</v>
      </c>
    </row>
    <row r="445" spans="1:7" x14ac:dyDescent="0.3">
      <c r="A445" s="69" t="s">
        <v>372</v>
      </c>
      <c r="B445" s="83" t="s">
        <v>361</v>
      </c>
      <c r="C445" s="84" t="s">
        <v>162</v>
      </c>
      <c r="D445" s="84" t="s">
        <v>141</v>
      </c>
      <c r="E445" s="85" t="s">
        <v>755</v>
      </c>
      <c r="F445" s="85"/>
      <c r="G445" s="86">
        <f>G446+G447</f>
        <v>254026801.96000001</v>
      </c>
    </row>
    <row r="446" spans="1:7" ht="48" x14ac:dyDescent="0.3">
      <c r="A446" s="82" t="s">
        <v>186</v>
      </c>
      <c r="B446" s="83" t="s">
        <v>361</v>
      </c>
      <c r="C446" s="84" t="s">
        <v>162</v>
      </c>
      <c r="D446" s="84" t="s">
        <v>141</v>
      </c>
      <c r="E446" s="85" t="s">
        <v>755</v>
      </c>
      <c r="F446" s="85">
        <v>100</v>
      </c>
      <c r="G446" s="86">
        <v>247705489.84999999</v>
      </c>
    </row>
    <row r="447" spans="1:7" ht="24" x14ac:dyDescent="0.3">
      <c r="A447" s="82" t="s">
        <v>200</v>
      </c>
      <c r="B447" s="83" t="s">
        <v>361</v>
      </c>
      <c r="C447" s="84" t="s">
        <v>162</v>
      </c>
      <c r="D447" s="84" t="s">
        <v>141</v>
      </c>
      <c r="E447" s="85" t="s">
        <v>755</v>
      </c>
      <c r="F447" s="85">
        <v>200</v>
      </c>
      <c r="G447" s="94">
        <v>6321312.1100000003</v>
      </c>
    </row>
    <row r="448" spans="1:7" ht="36" x14ac:dyDescent="0.3">
      <c r="A448" s="82" t="s">
        <v>756</v>
      </c>
      <c r="B448" s="83" t="s">
        <v>361</v>
      </c>
      <c r="C448" s="84" t="s">
        <v>162</v>
      </c>
      <c r="D448" s="84" t="s">
        <v>141</v>
      </c>
      <c r="E448" s="85" t="s">
        <v>757</v>
      </c>
      <c r="F448" s="85"/>
      <c r="G448" s="94">
        <f>G449</f>
        <v>22877180.59</v>
      </c>
    </row>
    <row r="449" spans="1:7" ht="48" x14ac:dyDescent="0.3">
      <c r="A449" s="82" t="s">
        <v>186</v>
      </c>
      <c r="B449" s="83" t="s">
        <v>361</v>
      </c>
      <c r="C449" s="84" t="s">
        <v>162</v>
      </c>
      <c r="D449" s="84" t="s">
        <v>141</v>
      </c>
      <c r="E449" s="85" t="s">
        <v>757</v>
      </c>
      <c r="F449" s="85">
        <v>100</v>
      </c>
      <c r="G449" s="94">
        <v>22877180.59</v>
      </c>
    </row>
    <row r="450" spans="1:7" ht="24" x14ac:dyDescent="0.3">
      <c r="A450" s="82" t="s">
        <v>263</v>
      </c>
      <c r="B450" s="83" t="s">
        <v>361</v>
      </c>
      <c r="C450" s="84" t="s">
        <v>162</v>
      </c>
      <c r="D450" s="84" t="s">
        <v>141</v>
      </c>
      <c r="E450" s="85" t="s">
        <v>758</v>
      </c>
      <c r="F450" s="85"/>
      <c r="G450" s="86">
        <f>G452+G453+G451</f>
        <v>33038781.5</v>
      </c>
    </row>
    <row r="451" spans="1:7" ht="48" x14ac:dyDescent="0.3">
      <c r="A451" s="82" t="s">
        <v>186</v>
      </c>
      <c r="B451" s="83" t="s">
        <v>361</v>
      </c>
      <c r="C451" s="84" t="s">
        <v>162</v>
      </c>
      <c r="D451" s="84" t="s">
        <v>141</v>
      </c>
      <c r="E451" s="85" t="s">
        <v>758</v>
      </c>
      <c r="F451" s="85">
        <v>100</v>
      </c>
      <c r="G451" s="86">
        <v>0</v>
      </c>
    </row>
    <row r="452" spans="1:7" ht="24" x14ac:dyDescent="0.3">
      <c r="A452" s="82" t="s">
        <v>200</v>
      </c>
      <c r="B452" s="83" t="s">
        <v>361</v>
      </c>
      <c r="C452" s="84" t="s">
        <v>162</v>
      </c>
      <c r="D452" s="84" t="s">
        <v>141</v>
      </c>
      <c r="E452" s="85" t="s">
        <v>758</v>
      </c>
      <c r="F452" s="85">
        <v>200</v>
      </c>
      <c r="G452" s="86">
        <v>27620827.510000002</v>
      </c>
    </row>
    <row r="453" spans="1:7" x14ac:dyDescent="0.3">
      <c r="A453" s="82" t="s">
        <v>217</v>
      </c>
      <c r="B453" s="83" t="s">
        <v>361</v>
      </c>
      <c r="C453" s="84" t="s">
        <v>162</v>
      </c>
      <c r="D453" s="84" t="s">
        <v>141</v>
      </c>
      <c r="E453" s="85" t="s">
        <v>758</v>
      </c>
      <c r="F453" s="85">
        <v>800</v>
      </c>
      <c r="G453" s="94">
        <v>5417953.9900000002</v>
      </c>
    </row>
    <row r="454" spans="1:7" ht="24" x14ac:dyDescent="0.3">
      <c r="A454" s="82" t="s">
        <v>365</v>
      </c>
      <c r="B454" s="83" t="s">
        <v>361</v>
      </c>
      <c r="C454" s="84" t="s">
        <v>162</v>
      </c>
      <c r="D454" s="84" t="s">
        <v>141</v>
      </c>
      <c r="E454" s="85" t="s">
        <v>759</v>
      </c>
      <c r="F454" s="85"/>
      <c r="G454" s="94">
        <f>G455</f>
        <v>229325.38</v>
      </c>
    </row>
    <row r="455" spans="1:7" ht="24" x14ac:dyDescent="0.3">
      <c r="A455" s="82" t="s">
        <v>200</v>
      </c>
      <c r="B455" s="83" t="s">
        <v>361</v>
      </c>
      <c r="C455" s="84" t="s">
        <v>162</v>
      </c>
      <c r="D455" s="84" t="s">
        <v>141</v>
      </c>
      <c r="E455" s="85" t="s">
        <v>759</v>
      </c>
      <c r="F455" s="85">
        <v>200</v>
      </c>
      <c r="G455" s="94">
        <v>229325.38</v>
      </c>
    </row>
    <row r="456" spans="1:7" ht="24" x14ac:dyDescent="0.3">
      <c r="A456" s="82" t="s">
        <v>296</v>
      </c>
      <c r="B456" s="83" t="s">
        <v>361</v>
      </c>
      <c r="C456" s="84" t="s">
        <v>162</v>
      </c>
      <c r="D456" s="84" t="s">
        <v>141</v>
      </c>
      <c r="E456" s="85" t="s">
        <v>760</v>
      </c>
      <c r="F456" s="85"/>
      <c r="G456" s="86">
        <f>G462+G464+G466+G468+G470+G472+G474+G480+G460+G457+G486+G489+G483+G478+G476</f>
        <v>52194037.43</v>
      </c>
    </row>
    <row r="457" spans="1:7" ht="48" x14ac:dyDescent="0.3">
      <c r="A457" s="89" t="s">
        <v>366</v>
      </c>
      <c r="B457" s="83" t="s">
        <v>361</v>
      </c>
      <c r="C457" s="91" t="s">
        <v>162</v>
      </c>
      <c r="D457" s="91" t="s">
        <v>141</v>
      </c>
      <c r="E457" s="92" t="s">
        <v>761</v>
      </c>
      <c r="F457" s="92"/>
      <c r="G457" s="86">
        <f>G458+G459</f>
        <v>16028320</v>
      </c>
    </row>
    <row r="458" spans="1:7" ht="48" x14ac:dyDescent="0.3">
      <c r="A458" s="89" t="s">
        <v>186</v>
      </c>
      <c r="B458" s="83" t="s">
        <v>361</v>
      </c>
      <c r="C458" s="91" t="s">
        <v>162</v>
      </c>
      <c r="D458" s="91" t="s">
        <v>141</v>
      </c>
      <c r="E458" s="92" t="s">
        <v>761</v>
      </c>
      <c r="F458" s="92">
        <v>100</v>
      </c>
      <c r="G458" s="86">
        <v>10462509</v>
      </c>
    </row>
    <row r="459" spans="1:7" x14ac:dyDescent="0.3">
      <c r="A459" s="89" t="s">
        <v>245</v>
      </c>
      <c r="B459" s="83" t="s">
        <v>361</v>
      </c>
      <c r="C459" s="91" t="s">
        <v>162</v>
      </c>
      <c r="D459" s="91" t="s">
        <v>141</v>
      </c>
      <c r="E459" s="92" t="s">
        <v>761</v>
      </c>
      <c r="F459" s="92">
        <v>300</v>
      </c>
      <c r="G459" s="86">
        <v>5565811</v>
      </c>
    </row>
    <row r="460" spans="1:7" ht="24" x14ac:dyDescent="0.3">
      <c r="A460" s="82" t="s">
        <v>373</v>
      </c>
      <c r="B460" s="83" t="s">
        <v>361</v>
      </c>
      <c r="C460" s="84" t="s">
        <v>162</v>
      </c>
      <c r="D460" s="84" t="s">
        <v>141</v>
      </c>
      <c r="E460" s="84" t="s">
        <v>400</v>
      </c>
      <c r="F460" s="85"/>
      <c r="G460" s="86">
        <f>G461</f>
        <v>2707910.89</v>
      </c>
    </row>
    <row r="461" spans="1:7" ht="24" x14ac:dyDescent="0.3">
      <c r="A461" s="82" t="s">
        <v>200</v>
      </c>
      <c r="B461" s="83" t="s">
        <v>361</v>
      </c>
      <c r="C461" s="84" t="s">
        <v>162</v>
      </c>
      <c r="D461" s="84" t="s">
        <v>141</v>
      </c>
      <c r="E461" s="84" t="s">
        <v>400</v>
      </c>
      <c r="F461" s="85">
        <v>200</v>
      </c>
      <c r="G461" s="86">
        <v>2707910.89</v>
      </c>
    </row>
    <row r="462" spans="1:7" ht="24" x14ac:dyDescent="0.3">
      <c r="A462" s="105" t="s">
        <v>367</v>
      </c>
      <c r="B462" s="83" t="s">
        <v>361</v>
      </c>
      <c r="C462" s="84" t="s">
        <v>162</v>
      </c>
      <c r="D462" s="84" t="s">
        <v>141</v>
      </c>
      <c r="E462" s="85" t="s">
        <v>762</v>
      </c>
      <c r="F462" s="85"/>
      <c r="G462" s="94">
        <f>G463</f>
        <v>27772.12</v>
      </c>
    </row>
    <row r="463" spans="1:7" ht="48" x14ac:dyDescent="0.3">
      <c r="A463" s="82" t="s">
        <v>186</v>
      </c>
      <c r="B463" s="83" t="s">
        <v>361</v>
      </c>
      <c r="C463" s="84" t="s">
        <v>162</v>
      </c>
      <c r="D463" s="84" t="s">
        <v>141</v>
      </c>
      <c r="E463" s="85" t="s">
        <v>762</v>
      </c>
      <c r="F463" s="85">
        <v>100</v>
      </c>
      <c r="G463" s="94">
        <v>27772.12</v>
      </c>
    </row>
    <row r="464" spans="1:7" ht="24" x14ac:dyDescent="0.3">
      <c r="A464" s="105" t="s">
        <v>368</v>
      </c>
      <c r="B464" s="83" t="s">
        <v>361</v>
      </c>
      <c r="C464" s="84" t="s">
        <v>162</v>
      </c>
      <c r="D464" s="84" t="s">
        <v>141</v>
      </c>
      <c r="E464" s="85" t="s">
        <v>763</v>
      </c>
      <c r="F464" s="85"/>
      <c r="G464" s="94">
        <f>G465</f>
        <v>509269.97</v>
      </c>
    </row>
    <row r="465" spans="1:7" ht="48" x14ac:dyDescent="0.3">
      <c r="A465" s="82" t="s">
        <v>186</v>
      </c>
      <c r="B465" s="83" t="s">
        <v>361</v>
      </c>
      <c r="C465" s="84" t="s">
        <v>162</v>
      </c>
      <c r="D465" s="84" t="s">
        <v>141</v>
      </c>
      <c r="E465" s="85" t="s">
        <v>763</v>
      </c>
      <c r="F465" s="85">
        <v>100</v>
      </c>
      <c r="G465" s="94">
        <v>509269.97</v>
      </c>
    </row>
    <row r="466" spans="1:7" ht="36" x14ac:dyDescent="0.3">
      <c r="A466" s="82" t="s">
        <v>374</v>
      </c>
      <c r="B466" s="83" t="s">
        <v>361</v>
      </c>
      <c r="C466" s="84" t="s">
        <v>162</v>
      </c>
      <c r="D466" s="84" t="s">
        <v>141</v>
      </c>
      <c r="E466" s="85" t="s">
        <v>764</v>
      </c>
      <c r="F466" s="85"/>
      <c r="G466" s="94">
        <f>G467</f>
        <v>345184.34</v>
      </c>
    </row>
    <row r="467" spans="1:7" ht="24" x14ac:dyDescent="0.3">
      <c r="A467" s="82" t="s">
        <v>200</v>
      </c>
      <c r="B467" s="83" t="s">
        <v>361</v>
      </c>
      <c r="C467" s="84" t="s">
        <v>162</v>
      </c>
      <c r="D467" s="84" t="s">
        <v>141</v>
      </c>
      <c r="E467" s="85" t="s">
        <v>764</v>
      </c>
      <c r="F467" s="85">
        <v>200</v>
      </c>
      <c r="G467" s="94">
        <v>345184.34</v>
      </c>
    </row>
    <row r="468" spans="1:7" ht="36" x14ac:dyDescent="0.3">
      <c r="A468" s="82" t="s">
        <v>375</v>
      </c>
      <c r="B468" s="83" t="s">
        <v>361</v>
      </c>
      <c r="C468" s="84" t="s">
        <v>162</v>
      </c>
      <c r="D468" s="84" t="s">
        <v>141</v>
      </c>
      <c r="E468" s="85" t="s">
        <v>765</v>
      </c>
      <c r="F468" s="85"/>
      <c r="G468" s="94">
        <f>G469</f>
        <v>847144.56</v>
      </c>
    </row>
    <row r="469" spans="1:7" ht="24" x14ac:dyDescent="0.3">
      <c r="A469" s="82" t="s">
        <v>200</v>
      </c>
      <c r="B469" s="83" t="s">
        <v>361</v>
      </c>
      <c r="C469" s="84" t="s">
        <v>162</v>
      </c>
      <c r="D469" s="84" t="s">
        <v>141</v>
      </c>
      <c r="E469" s="85" t="s">
        <v>765</v>
      </c>
      <c r="F469" s="85">
        <v>200</v>
      </c>
      <c r="G469" s="94">
        <v>847144.56</v>
      </c>
    </row>
    <row r="470" spans="1:7" ht="48" x14ac:dyDescent="0.3">
      <c r="A470" s="105" t="s">
        <v>376</v>
      </c>
      <c r="B470" s="83" t="s">
        <v>361</v>
      </c>
      <c r="C470" s="84" t="s">
        <v>162</v>
      </c>
      <c r="D470" s="84" t="s">
        <v>141</v>
      </c>
      <c r="E470" s="85" t="s">
        <v>766</v>
      </c>
      <c r="F470" s="85"/>
      <c r="G470" s="94">
        <f>G471</f>
        <v>135219.51999999999</v>
      </c>
    </row>
    <row r="471" spans="1:7" ht="24" x14ac:dyDescent="0.3">
      <c r="A471" s="82" t="s">
        <v>200</v>
      </c>
      <c r="B471" s="83" t="s">
        <v>361</v>
      </c>
      <c r="C471" s="84" t="s">
        <v>162</v>
      </c>
      <c r="D471" s="84" t="s">
        <v>141</v>
      </c>
      <c r="E471" s="85" t="s">
        <v>766</v>
      </c>
      <c r="F471" s="85">
        <v>200</v>
      </c>
      <c r="G471" s="94">
        <v>135219.51999999999</v>
      </c>
    </row>
    <row r="472" spans="1:7" ht="48" x14ac:dyDescent="0.3">
      <c r="A472" s="105" t="s">
        <v>377</v>
      </c>
      <c r="B472" s="83" t="s">
        <v>361</v>
      </c>
      <c r="C472" s="84" t="s">
        <v>162</v>
      </c>
      <c r="D472" s="84" t="s">
        <v>141</v>
      </c>
      <c r="E472" s="85" t="s">
        <v>767</v>
      </c>
      <c r="F472" s="85"/>
      <c r="G472" s="94">
        <f>G473</f>
        <v>1234942.3899999999</v>
      </c>
    </row>
    <row r="473" spans="1:7" ht="24" x14ac:dyDescent="0.3">
      <c r="A473" s="82" t="s">
        <v>200</v>
      </c>
      <c r="B473" s="83" t="s">
        <v>361</v>
      </c>
      <c r="C473" s="84" t="s">
        <v>162</v>
      </c>
      <c r="D473" s="84" t="s">
        <v>141</v>
      </c>
      <c r="E473" s="85" t="s">
        <v>767</v>
      </c>
      <c r="F473" s="85">
        <v>200</v>
      </c>
      <c r="G473" s="94">
        <v>1234942.3899999999</v>
      </c>
    </row>
    <row r="474" spans="1:7" ht="36" x14ac:dyDescent="0.3">
      <c r="A474" s="82" t="s">
        <v>768</v>
      </c>
      <c r="B474" s="83" t="s">
        <v>361</v>
      </c>
      <c r="C474" s="84" t="s">
        <v>162</v>
      </c>
      <c r="D474" s="84" t="s">
        <v>141</v>
      </c>
      <c r="E474" s="85" t="s">
        <v>769</v>
      </c>
      <c r="F474" s="85"/>
      <c r="G474" s="94">
        <f>G475</f>
        <v>4708669.6399999997</v>
      </c>
    </row>
    <row r="475" spans="1:7" ht="24" x14ac:dyDescent="0.3">
      <c r="A475" s="82" t="s">
        <v>200</v>
      </c>
      <c r="B475" s="83" t="s">
        <v>361</v>
      </c>
      <c r="C475" s="84" t="s">
        <v>162</v>
      </c>
      <c r="D475" s="84" t="s">
        <v>141</v>
      </c>
      <c r="E475" s="85" t="s">
        <v>769</v>
      </c>
      <c r="F475" s="85">
        <v>200</v>
      </c>
      <c r="G475" s="94">
        <v>4708669.6399999997</v>
      </c>
    </row>
    <row r="476" spans="1:7" ht="72" x14ac:dyDescent="0.3">
      <c r="A476" s="82" t="s">
        <v>940</v>
      </c>
      <c r="B476" s="83" t="s">
        <v>361</v>
      </c>
      <c r="C476" s="84" t="s">
        <v>162</v>
      </c>
      <c r="D476" s="84" t="s">
        <v>141</v>
      </c>
      <c r="E476" s="85" t="s">
        <v>941</v>
      </c>
      <c r="F476" s="85"/>
      <c r="G476" s="94">
        <f>G477</f>
        <v>364560</v>
      </c>
    </row>
    <row r="477" spans="1:7" ht="48" x14ac:dyDescent="0.3">
      <c r="A477" s="82" t="s">
        <v>186</v>
      </c>
      <c r="B477" s="83" t="s">
        <v>361</v>
      </c>
      <c r="C477" s="84" t="s">
        <v>162</v>
      </c>
      <c r="D477" s="84" t="s">
        <v>141</v>
      </c>
      <c r="E477" s="85" t="s">
        <v>941</v>
      </c>
      <c r="F477" s="85">
        <v>100</v>
      </c>
      <c r="G477" s="94">
        <v>364560</v>
      </c>
    </row>
    <row r="478" spans="1:7" ht="24" x14ac:dyDescent="0.3">
      <c r="A478" s="82" t="s">
        <v>942</v>
      </c>
      <c r="B478" s="83" t="s">
        <v>361</v>
      </c>
      <c r="C478" s="84" t="s">
        <v>162</v>
      </c>
      <c r="D478" s="84" t="s">
        <v>141</v>
      </c>
      <c r="E478" s="85" t="s">
        <v>943</v>
      </c>
      <c r="F478" s="85"/>
      <c r="G478" s="117">
        <f>G479</f>
        <v>0</v>
      </c>
    </row>
    <row r="479" spans="1:7" ht="24" x14ac:dyDescent="0.3">
      <c r="A479" s="82" t="s">
        <v>200</v>
      </c>
      <c r="B479" s="83" t="s">
        <v>361</v>
      </c>
      <c r="C479" s="84" t="s">
        <v>162</v>
      </c>
      <c r="D479" s="84" t="s">
        <v>141</v>
      </c>
      <c r="E479" s="85" t="s">
        <v>943</v>
      </c>
      <c r="F479" s="85">
        <v>200</v>
      </c>
      <c r="G479" s="117"/>
    </row>
    <row r="480" spans="1:7" x14ac:dyDescent="0.3">
      <c r="A480" s="82" t="s">
        <v>378</v>
      </c>
      <c r="B480" s="83" t="s">
        <v>361</v>
      </c>
      <c r="C480" s="84" t="s">
        <v>162</v>
      </c>
      <c r="D480" s="84" t="s">
        <v>141</v>
      </c>
      <c r="E480" s="116" t="s">
        <v>379</v>
      </c>
      <c r="F480" s="85"/>
      <c r="G480" s="94">
        <f t="shared" ref="G480:G481" si="22">G481</f>
        <v>17438030</v>
      </c>
    </row>
    <row r="481" spans="1:7" ht="108" x14ac:dyDescent="0.3">
      <c r="A481" s="82" t="s">
        <v>770</v>
      </c>
      <c r="B481" s="83" t="s">
        <v>361</v>
      </c>
      <c r="C481" s="84" t="s">
        <v>162</v>
      </c>
      <c r="D481" s="84" t="s">
        <v>141</v>
      </c>
      <c r="E481" s="116" t="s">
        <v>944</v>
      </c>
      <c r="F481" s="85"/>
      <c r="G481" s="94">
        <f t="shared" si="22"/>
        <v>17438030</v>
      </c>
    </row>
    <row r="482" spans="1:7" ht="24" x14ac:dyDescent="0.3">
      <c r="A482" s="82" t="s">
        <v>200</v>
      </c>
      <c r="B482" s="83" t="s">
        <v>361</v>
      </c>
      <c r="C482" s="84" t="s">
        <v>162</v>
      </c>
      <c r="D482" s="84" t="s">
        <v>141</v>
      </c>
      <c r="E482" s="116" t="s">
        <v>944</v>
      </c>
      <c r="F482" s="85">
        <v>200</v>
      </c>
      <c r="G482" s="94">
        <v>17438030</v>
      </c>
    </row>
    <row r="483" spans="1:7" x14ac:dyDescent="0.3">
      <c r="A483" s="82" t="s">
        <v>380</v>
      </c>
      <c r="B483" s="83" t="s">
        <v>361</v>
      </c>
      <c r="C483" s="84" t="s">
        <v>162</v>
      </c>
      <c r="D483" s="84" t="s">
        <v>141</v>
      </c>
      <c r="E483" s="116" t="s">
        <v>381</v>
      </c>
      <c r="F483" s="85"/>
      <c r="G483" s="94">
        <f t="shared" ref="G483:G484" si="23">G484</f>
        <v>1215566</v>
      </c>
    </row>
    <row r="484" spans="1:7" ht="48" x14ac:dyDescent="0.3">
      <c r="A484" s="82" t="s">
        <v>771</v>
      </c>
      <c r="B484" s="83" t="s">
        <v>361</v>
      </c>
      <c r="C484" s="84" t="s">
        <v>162</v>
      </c>
      <c r="D484" s="84" t="s">
        <v>141</v>
      </c>
      <c r="E484" s="116" t="s">
        <v>772</v>
      </c>
      <c r="F484" s="85"/>
      <c r="G484" s="94">
        <f t="shared" si="23"/>
        <v>1215566</v>
      </c>
    </row>
    <row r="485" spans="1:7" ht="24" x14ac:dyDescent="0.3">
      <c r="A485" s="82" t="s">
        <v>200</v>
      </c>
      <c r="B485" s="83" t="s">
        <v>361</v>
      </c>
      <c r="C485" s="84" t="s">
        <v>162</v>
      </c>
      <c r="D485" s="84" t="s">
        <v>141</v>
      </c>
      <c r="E485" s="116" t="s">
        <v>772</v>
      </c>
      <c r="F485" s="85">
        <v>200</v>
      </c>
      <c r="G485" s="94">
        <v>1215566</v>
      </c>
    </row>
    <row r="486" spans="1:7" x14ac:dyDescent="0.3">
      <c r="A486" s="82" t="s">
        <v>382</v>
      </c>
      <c r="B486" s="83" t="s">
        <v>361</v>
      </c>
      <c r="C486" s="84" t="s">
        <v>162</v>
      </c>
      <c r="D486" s="84" t="s">
        <v>141</v>
      </c>
      <c r="E486" s="116" t="s">
        <v>773</v>
      </c>
      <c r="F486" s="85"/>
      <c r="G486" s="94">
        <f t="shared" ref="G486:G487" si="24">G487</f>
        <v>4267196</v>
      </c>
    </row>
    <row r="487" spans="1:7" ht="60" x14ac:dyDescent="0.3">
      <c r="A487" s="82" t="s">
        <v>774</v>
      </c>
      <c r="B487" s="83" t="s">
        <v>361</v>
      </c>
      <c r="C487" s="84" t="s">
        <v>162</v>
      </c>
      <c r="D487" s="84" t="s">
        <v>141</v>
      </c>
      <c r="E487" s="116" t="s">
        <v>945</v>
      </c>
      <c r="F487" s="85"/>
      <c r="G487" s="94">
        <f t="shared" si="24"/>
        <v>4267196</v>
      </c>
    </row>
    <row r="488" spans="1:7" ht="24" x14ac:dyDescent="0.3">
      <c r="A488" s="82" t="s">
        <v>200</v>
      </c>
      <c r="B488" s="83" t="s">
        <v>361</v>
      </c>
      <c r="C488" s="84" t="s">
        <v>162</v>
      </c>
      <c r="D488" s="84" t="s">
        <v>141</v>
      </c>
      <c r="E488" s="116" t="s">
        <v>945</v>
      </c>
      <c r="F488" s="85">
        <v>200</v>
      </c>
      <c r="G488" s="93">
        <v>4267196</v>
      </c>
    </row>
    <row r="489" spans="1:7" ht="24" x14ac:dyDescent="0.3">
      <c r="A489" s="118" t="s">
        <v>775</v>
      </c>
      <c r="B489" s="83" t="s">
        <v>361</v>
      </c>
      <c r="C489" s="84" t="s">
        <v>162</v>
      </c>
      <c r="D489" s="84" t="s">
        <v>141</v>
      </c>
      <c r="E489" s="116" t="s">
        <v>776</v>
      </c>
      <c r="F489" s="85"/>
      <c r="G489" s="93">
        <f>G490</f>
        <v>2364252</v>
      </c>
    </row>
    <row r="490" spans="1:7" ht="48" x14ac:dyDescent="0.3">
      <c r="A490" s="82" t="s">
        <v>777</v>
      </c>
      <c r="B490" s="83" t="s">
        <v>361</v>
      </c>
      <c r="C490" s="84" t="s">
        <v>162</v>
      </c>
      <c r="D490" s="84" t="s">
        <v>141</v>
      </c>
      <c r="E490" s="116" t="s">
        <v>778</v>
      </c>
      <c r="F490" s="85"/>
      <c r="G490" s="93">
        <f t="shared" ref="G490" si="25">G491</f>
        <v>2364252</v>
      </c>
    </row>
    <row r="491" spans="1:7" ht="48" x14ac:dyDescent="0.3">
      <c r="A491" s="82" t="s">
        <v>186</v>
      </c>
      <c r="B491" s="83" t="s">
        <v>361</v>
      </c>
      <c r="C491" s="84" t="s">
        <v>162</v>
      </c>
      <c r="D491" s="84" t="s">
        <v>141</v>
      </c>
      <c r="E491" s="116" t="s">
        <v>778</v>
      </c>
      <c r="F491" s="85">
        <v>100</v>
      </c>
      <c r="G491" s="93">
        <v>2364252</v>
      </c>
    </row>
    <row r="492" spans="1:7" ht="36" x14ac:dyDescent="0.3">
      <c r="A492" s="82" t="s">
        <v>272</v>
      </c>
      <c r="B492" s="83" t="s">
        <v>361</v>
      </c>
      <c r="C492" s="84" t="s">
        <v>162</v>
      </c>
      <c r="D492" s="84" t="s">
        <v>141</v>
      </c>
      <c r="E492" s="85" t="s">
        <v>614</v>
      </c>
      <c r="F492" s="85"/>
      <c r="G492" s="86">
        <f>G493</f>
        <v>0</v>
      </c>
    </row>
    <row r="493" spans="1:7" ht="24" x14ac:dyDescent="0.3">
      <c r="A493" s="82" t="s">
        <v>383</v>
      </c>
      <c r="B493" s="83" t="s">
        <v>361</v>
      </c>
      <c r="C493" s="84" t="s">
        <v>162</v>
      </c>
      <c r="D493" s="84" t="s">
        <v>141</v>
      </c>
      <c r="E493" s="85" t="s">
        <v>615</v>
      </c>
      <c r="F493" s="85"/>
      <c r="G493" s="86">
        <f>G494</f>
        <v>0</v>
      </c>
    </row>
    <row r="494" spans="1:7" ht="24" x14ac:dyDescent="0.3">
      <c r="A494" s="82" t="s">
        <v>240</v>
      </c>
      <c r="B494" s="83" t="s">
        <v>361</v>
      </c>
      <c r="C494" s="84" t="s">
        <v>162</v>
      </c>
      <c r="D494" s="84" t="s">
        <v>141</v>
      </c>
      <c r="E494" s="85" t="s">
        <v>616</v>
      </c>
      <c r="F494" s="85"/>
      <c r="G494" s="86">
        <f>G495</f>
        <v>0</v>
      </c>
    </row>
    <row r="495" spans="1:7" ht="24" x14ac:dyDescent="0.3">
      <c r="A495" s="82" t="s">
        <v>241</v>
      </c>
      <c r="B495" s="83" t="s">
        <v>361</v>
      </c>
      <c r="C495" s="84" t="s">
        <v>162</v>
      </c>
      <c r="D495" s="84" t="s">
        <v>141</v>
      </c>
      <c r="E495" s="85" t="s">
        <v>617</v>
      </c>
      <c r="F495" s="85"/>
      <c r="G495" s="86">
        <f>G496</f>
        <v>0</v>
      </c>
    </row>
    <row r="496" spans="1:7" ht="24" x14ac:dyDescent="0.3">
      <c r="A496" s="82" t="s">
        <v>200</v>
      </c>
      <c r="B496" s="83" t="s">
        <v>361</v>
      </c>
      <c r="C496" s="84" t="s">
        <v>162</v>
      </c>
      <c r="D496" s="84" t="s">
        <v>141</v>
      </c>
      <c r="E496" s="85" t="s">
        <v>617</v>
      </c>
      <c r="F496" s="85">
        <v>200</v>
      </c>
      <c r="G496" s="86">
        <v>0</v>
      </c>
    </row>
    <row r="497" spans="1:7" ht="24" x14ac:dyDescent="0.3">
      <c r="A497" s="82" t="s">
        <v>384</v>
      </c>
      <c r="B497" s="83" t="s">
        <v>361</v>
      </c>
      <c r="C497" s="84" t="s">
        <v>162</v>
      </c>
      <c r="D497" s="84" t="s">
        <v>141</v>
      </c>
      <c r="E497" s="85" t="s">
        <v>587</v>
      </c>
      <c r="F497" s="85"/>
      <c r="G497" s="94">
        <f>G498</f>
        <v>60000</v>
      </c>
    </row>
    <row r="498" spans="1:7" ht="24" x14ac:dyDescent="0.3">
      <c r="A498" s="82" t="s">
        <v>385</v>
      </c>
      <c r="B498" s="83" t="s">
        <v>361</v>
      </c>
      <c r="C498" s="84" t="s">
        <v>162</v>
      </c>
      <c r="D498" s="84" t="s">
        <v>141</v>
      </c>
      <c r="E498" s="85" t="s">
        <v>779</v>
      </c>
      <c r="F498" s="85"/>
      <c r="G498" s="86">
        <f>G499</f>
        <v>60000</v>
      </c>
    </row>
    <row r="499" spans="1:7" ht="36" x14ac:dyDescent="0.3">
      <c r="A499" s="82" t="s">
        <v>386</v>
      </c>
      <c r="B499" s="83" t="s">
        <v>361</v>
      </c>
      <c r="C499" s="84" t="s">
        <v>162</v>
      </c>
      <c r="D499" s="84" t="s">
        <v>141</v>
      </c>
      <c r="E499" s="85" t="s">
        <v>780</v>
      </c>
      <c r="F499" s="85"/>
      <c r="G499" s="86">
        <f>G500</f>
        <v>60000</v>
      </c>
    </row>
    <row r="500" spans="1:7" ht="24" x14ac:dyDescent="0.3">
      <c r="A500" s="82" t="s">
        <v>387</v>
      </c>
      <c r="B500" s="83" t="s">
        <v>361</v>
      </c>
      <c r="C500" s="84" t="s">
        <v>162</v>
      </c>
      <c r="D500" s="84" t="s">
        <v>141</v>
      </c>
      <c r="E500" s="85" t="s">
        <v>781</v>
      </c>
      <c r="F500" s="85"/>
      <c r="G500" s="86">
        <f>G501</f>
        <v>60000</v>
      </c>
    </row>
    <row r="501" spans="1:7" ht="24" x14ac:dyDescent="0.3">
      <c r="A501" s="82" t="s">
        <v>200</v>
      </c>
      <c r="B501" s="83" t="s">
        <v>361</v>
      </c>
      <c r="C501" s="84" t="s">
        <v>162</v>
      </c>
      <c r="D501" s="84" t="s">
        <v>141</v>
      </c>
      <c r="E501" s="85" t="s">
        <v>781</v>
      </c>
      <c r="F501" s="85">
        <v>200</v>
      </c>
      <c r="G501" s="94">
        <v>60000</v>
      </c>
    </row>
    <row r="502" spans="1:7" x14ac:dyDescent="0.3">
      <c r="A502" s="78" t="s">
        <v>388</v>
      </c>
      <c r="B502" s="77" t="s">
        <v>361</v>
      </c>
      <c r="C502" s="79" t="s">
        <v>162</v>
      </c>
      <c r="D502" s="79" t="s">
        <v>143</v>
      </c>
      <c r="E502" s="80"/>
      <c r="F502" s="80"/>
      <c r="G502" s="98">
        <f t="shared" ref="G502" si="26">G503</f>
        <v>13306831.84</v>
      </c>
    </row>
    <row r="503" spans="1:7" ht="24" x14ac:dyDescent="0.3">
      <c r="A503" s="82" t="s">
        <v>292</v>
      </c>
      <c r="B503" s="83" t="s">
        <v>361</v>
      </c>
      <c r="C503" s="84" t="s">
        <v>162</v>
      </c>
      <c r="D503" s="84" t="s">
        <v>143</v>
      </c>
      <c r="E503" s="84" t="s">
        <v>690</v>
      </c>
      <c r="F503" s="85"/>
      <c r="G503" s="86">
        <f>G508+G504</f>
        <v>13306831.84</v>
      </c>
    </row>
    <row r="504" spans="1:7" ht="36" x14ac:dyDescent="0.3">
      <c r="A504" s="119" t="s">
        <v>295</v>
      </c>
      <c r="B504" s="83" t="s">
        <v>361</v>
      </c>
      <c r="C504" s="84" t="s">
        <v>162</v>
      </c>
      <c r="D504" s="84" t="s">
        <v>143</v>
      </c>
      <c r="E504" s="85" t="s">
        <v>946</v>
      </c>
      <c r="F504" s="85"/>
      <c r="G504" s="106">
        <f>G505</f>
        <v>2487570.84</v>
      </c>
    </row>
    <row r="505" spans="1:7" ht="24" x14ac:dyDescent="0.3">
      <c r="A505" s="119" t="s">
        <v>371</v>
      </c>
      <c r="B505" s="83" t="s">
        <v>361</v>
      </c>
      <c r="C505" s="84" t="s">
        <v>162</v>
      </c>
      <c r="D505" s="84" t="s">
        <v>143</v>
      </c>
      <c r="E505" s="85" t="s">
        <v>754</v>
      </c>
      <c r="F505" s="85"/>
      <c r="G505" s="106">
        <f>G506</f>
        <v>2487570.84</v>
      </c>
    </row>
    <row r="506" spans="1:7" ht="84" x14ac:dyDescent="0.3">
      <c r="A506" s="120" t="s">
        <v>372</v>
      </c>
      <c r="B506" s="83" t="s">
        <v>361</v>
      </c>
      <c r="C506" s="84" t="s">
        <v>162</v>
      </c>
      <c r="D506" s="84" t="s">
        <v>143</v>
      </c>
      <c r="E506" s="85" t="s">
        <v>755</v>
      </c>
      <c r="F506" s="85"/>
      <c r="G506" s="106">
        <f>G507</f>
        <v>2487570.84</v>
      </c>
    </row>
    <row r="507" spans="1:7" ht="48" x14ac:dyDescent="0.3">
      <c r="A507" s="82" t="s">
        <v>186</v>
      </c>
      <c r="B507" s="83" t="s">
        <v>361</v>
      </c>
      <c r="C507" s="84" t="s">
        <v>162</v>
      </c>
      <c r="D507" s="84" t="s">
        <v>143</v>
      </c>
      <c r="E507" s="85" t="s">
        <v>755</v>
      </c>
      <c r="F507" s="85">
        <v>100</v>
      </c>
      <c r="G507" s="106">
        <v>2487570.84</v>
      </c>
    </row>
    <row r="508" spans="1:7" ht="36" x14ac:dyDescent="0.3">
      <c r="A508" s="82" t="s">
        <v>389</v>
      </c>
      <c r="B508" s="83" t="s">
        <v>361</v>
      </c>
      <c r="C508" s="84" t="s">
        <v>162</v>
      </c>
      <c r="D508" s="84" t="s">
        <v>143</v>
      </c>
      <c r="E508" s="85" t="s">
        <v>782</v>
      </c>
      <c r="F508" s="85"/>
      <c r="G508" s="86">
        <f>G512+G518+G509</f>
        <v>10819261</v>
      </c>
    </row>
    <row r="509" spans="1:7" x14ac:dyDescent="0.3">
      <c r="A509" s="82" t="s">
        <v>380</v>
      </c>
      <c r="B509" s="83" t="s">
        <v>361</v>
      </c>
      <c r="C509" s="84" t="s">
        <v>162</v>
      </c>
      <c r="D509" s="84" t="s">
        <v>143</v>
      </c>
      <c r="E509" s="85" t="s">
        <v>947</v>
      </c>
      <c r="F509" s="85"/>
      <c r="G509" s="86">
        <f t="shared" ref="G509" si="27">G510</f>
        <v>361961</v>
      </c>
    </row>
    <row r="510" spans="1:7" ht="60" x14ac:dyDescent="0.3">
      <c r="A510" s="82" t="s">
        <v>948</v>
      </c>
      <c r="B510" s="83" t="s">
        <v>361</v>
      </c>
      <c r="C510" s="84" t="s">
        <v>162</v>
      </c>
      <c r="D510" s="84" t="s">
        <v>143</v>
      </c>
      <c r="E510" s="85" t="s">
        <v>949</v>
      </c>
      <c r="F510" s="85"/>
      <c r="G510" s="86">
        <f>G511</f>
        <v>361961</v>
      </c>
    </row>
    <row r="511" spans="1:7" ht="24" x14ac:dyDescent="0.3">
      <c r="A511" s="82" t="s">
        <v>200</v>
      </c>
      <c r="B511" s="83" t="s">
        <v>361</v>
      </c>
      <c r="C511" s="84" t="s">
        <v>162</v>
      </c>
      <c r="D511" s="84" t="s">
        <v>143</v>
      </c>
      <c r="E511" s="85" t="s">
        <v>949</v>
      </c>
      <c r="F511" s="85">
        <v>200</v>
      </c>
      <c r="G511" s="86">
        <v>361961</v>
      </c>
    </row>
    <row r="512" spans="1:7" ht="24" x14ac:dyDescent="0.3">
      <c r="A512" s="82" t="s">
        <v>390</v>
      </c>
      <c r="B512" s="83" t="s">
        <v>361</v>
      </c>
      <c r="C512" s="84" t="s">
        <v>162</v>
      </c>
      <c r="D512" s="84" t="s">
        <v>143</v>
      </c>
      <c r="E512" s="85" t="s">
        <v>783</v>
      </c>
      <c r="F512" s="85"/>
      <c r="G512" s="86">
        <f>G515+G513</f>
        <v>4029500</v>
      </c>
    </row>
    <row r="513" spans="1:7" ht="48" x14ac:dyDescent="0.3">
      <c r="A513" s="89" t="s">
        <v>366</v>
      </c>
      <c r="B513" s="83" t="s">
        <v>361</v>
      </c>
      <c r="C513" s="91" t="s">
        <v>162</v>
      </c>
      <c r="D513" s="91" t="s">
        <v>143</v>
      </c>
      <c r="E513" s="92" t="s">
        <v>784</v>
      </c>
      <c r="F513" s="92"/>
      <c r="G513" s="86">
        <f>G514</f>
        <v>324000</v>
      </c>
    </row>
    <row r="514" spans="1:7" ht="24" x14ac:dyDescent="0.3">
      <c r="A514" s="89" t="s">
        <v>391</v>
      </c>
      <c r="B514" s="83" t="s">
        <v>361</v>
      </c>
      <c r="C514" s="91" t="s">
        <v>162</v>
      </c>
      <c r="D514" s="91" t="s">
        <v>143</v>
      </c>
      <c r="E514" s="92" t="s">
        <v>784</v>
      </c>
      <c r="F514" s="92">
        <v>600</v>
      </c>
      <c r="G514" s="86">
        <v>324000</v>
      </c>
    </row>
    <row r="515" spans="1:7" ht="24" x14ac:dyDescent="0.3">
      <c r="A515" s="82" t="s">
        <v>263</v>
      </c>
      <c r="B515" s="83" t="s">
        <v>361</v>
      </c>
      <c r="C515" s="84" t="s">
        <v>162</v>
      </c>
      <c r="D515" s="84" t="s">
        <v>143</v>
      </c>
      <c r="E515" s="85" t="s">
        <v>392</v>
      </c>
      <c r="F515" s="85"/>
      <c r="G515" s="86">
        <f>G517+G516</f>
        <v>3705500</v>
      </c>
    </row>
    <row r="516" spans="1:7" ht="24" x14ac:dyDescent="0.3">
      <c r="A516" s="82" t="s">
        <v>200</v>
      </c>
      <c r="B516" s="83" t="s">
        <v>361</v>
      </c>
      <c r="C516" s="84" t="s">
        <v>162</v>
      </c>
      <c r="D516" s="84" t="s">
        <v>143</v>
      </c>
      <c r="E516" s="85" t="s">
        <v>392</v>
      </c>
      <c r="F516" s="85">
        <v>200</v>
      </c>
      <c r="G516" s="86">
        <v>400000</v>
      </c>
    </row>
    <row r="517" spans="1:7" ht="24" x14ac:dyDescent="0.3">
      <c r="A517" s="82" t="s">
        <v>391</v>
      </c>
      <c r="B517" s="83" t="s">
        <v>361</v>
      </c>
      <c r="C517" s="84" t="s">
        <v>162</v>
      </c>
      <c r="D517" s="84" t="s">
        <v>143</v>
      </c>
      <c r="E517" s="85" t="s">
        <v>392</v>
      </c>
      <c r="F517" s="85">
        <v>600</v>
      </c>
      <c r="G517" s="94">
        <v>3305500</v>
      </c>
    </row>
    <row r="518" spans="1:7" ht="36" x14ac:dyDescent="0.3">
      <c r="A518" s="89" t="s">
        <v>393</v>
      </c>
      <c r="B518" s="83" t="s">
        <v>361</v>
      </c>
      <c r="C518" s="91" t="s">
        <v>162</v>
      </c>
      <c r="D518" s="91" t="s">
        <v>143</v>
      </c>
      <c r="E518" s="92" t="s">
        <v>785</v>
      </c>
      <c r="F518" s="92"/>
      <c r="G518" s="94">
        <f t="shared" ref="G518" si="28">G519</f>
        <v>6427800</v>
      </c>
    </row>
    <row r="519" spans="1:7" ht="36" x14ac:dyDescent="0.3">
      <c r="A519" s="89" t="s">
        <v>394</v>
      </c>
      <c r="B519" s="83" t="s">
        <v>361</v>
      </c>
      <c r="C519" s="91" t="s">
        <v>162</v>
      </c>
      <c r="D519" s="91" t="s">
        <v>143</v>
      </c>
      <c r="E519" s="92" t="s">
        <v>395</v>
      </c>
      <c r="F519" s="92"/>
      <c r="G519" s="121">
        <f>G520+G521</f>
        <v>6427800</v>
      </c>
    </row>
    <row r="520" spans="1:7" ht="24" x14ac:dyDescent="0.3">
      <c r="A520" s="89" t="s">
        <v>391</v>
      </c>
      <c r="B520" s="83" t="s">
        <v>361</v>
      </c>
      <c r="C520" s="91" t="s">
        <v>162</v>
      </c>
      <c r="D520" s="91" t="s">
        <v>143</v>
      </c>
      <c r="E520" s="92" t="s">
        <v>395</v>
      </c>
      <c r="F520" s="92">
        <v>600</v>
      </c>
      <c r="G520" s="121">
        <v>6427800</v>
      </c>
    </row>
    <row r="521" spans="1:7" x14ac:dyDescent="0.3">
      <c r="A521" s="119" t="s">
        <v>217</v>
      </c>
      <c r="B521" s="83" t="s">
        <v>361</v>
      </c>
      <c r="C521" s="91" t="s">
        <v>162</v>
      </c>
      <c r="D521" s="91" t="s">
        <v>143</v>
      </c>
      <c r="E521" s="92" t="s">
        <v>395</v>
      </c>
      <c r="F521" s="92">
        <v>800</v>
      </c>
      <c r="G521" s="121">
        <v>0</v>
      </c>
    </row>
    <row r="522" spans="1:7" x14ac:dyDescent="0.3">
      <c r="A522" s="142" t="s">
        <v>166</v>
      </c>
      <c r="B522" s="77" t="s">
        <v>361</v>
      </c>
      <c r="C522" s="113" t="s">
        <v>162</v>
      </c>
      <c r="D522" s="113" t="s">
        <v>158</v>
      </c>
      <c r="E522" s="114"/>
      <c r="F522" s="114"/>
      <c r="G522" s="141">
        <f>G523+G534</f>
        <v>5978639.1400000006</v>
      </c>
    </row>
    <row r="523" spans="1:7" ht="24" x14ac:dyDescent="0.3">
      <c r="A523" s="119" t="s">
        <v>292</v>
      </c>
      <c r="B523" s="83" t="s">
        <v>361</v>
      </c>
      <c r="C523" s="91" t="s">
        <v>162</v>
      </c>
      <c r="D523" s="91" t="s">
        <v>158</v>
      </c>
      <c r="E523" s="92" t="s">
        <v>690</v>
      </c>
      <c r="F523" s="92"/>
      <c r="G523" s="121">
        <f>G524+G530</f>
        <v>3784338.58</v>
      </c>
    </row>
    <row r="524" spans="1:7" ht="36" x14ac:dyDescent="0.3">
      <c r="A524" s="119" t="s">
        <v>316</v>
      </c>
      <c r="B524" s="83" t="s">
        <v>361</v>
      </c>
      <c r="C524" s="91" t="s">
        <v>162</v>
      </c>
      <c r="D524" s="91" t="s">
        <v>158</v>
      </c>
      <c r="E524" s="92" t="s">
        <v>691</v>
      </c>
      <c r="F524" s="92"/>
      <c r="G524" s="121">
        <f>G525</f>
        <v>3664338.58</v>
      </c>
    </row>
    <row r="525" spans="1:7" ht="36" x14ac:dyDescent="0.3">
      <c r="A525" s="119" t="s">
        <v>786</v>
      </c>
      <c r="B525" s="83" t="s">
        <v>361</v>
      </c>
      <c r="C525" s="91" t="s">
        <v>162</v>
      </c>
      <c r="D525" s="91" t="s">
        <v>158</v>
      </c>
      <c r="E525" s="92" t="s">
        <v>692</v>
      </c>
      <c r="F525" s="92"/>
      <c r="G525" s="121">
        <f>G526</f>
        <v>3664338.58</v>
      </c>
    </row>
    <row r="526" spans="1:7" ht="24" x14ac:dyDescent="0.3">
      <c r="A526" s="119" t="s">
        <v>263</v>
      </c>
      <c r="B526" s="83" t="s">
        <v>361</v>
      </c>
      <c r="C526" s="91" t="s">
        <v>162</v>
      </c>
      <c r="D526" s="91" t="s">
        <v>158</v>
      </c>
      <c r="E526" s="92" t="s">
        <v>398</v>
      </c>
      <c r="F526" s="92"/>
      <c r="G526" s="121">
        <f>G527+G528+G529</f>
        <v>3664338.58</v>
      </c>
    </row>
    <row r="527" spans="1:7" ht="48" x14ac:dyDescent="0.3">
      <c r="A527" s="119" t="s">
        <v>186</v>
      </c>
      <c r="B527" s="83" t="s">
        <v>361</v>
      </c>
      <c r="C527" s="91" t="s">
        <v>162</v>
      </c>
      <c r="D527" s="91" t="s">
        <v>158</v>
      </c>
      <c r="E527" s="92" t="s">
        <v>398</v>
      </c>
      <c r="F527" s="92">
        <v>100</v>
      </c>
      <c r="G527" s="121">
        <v>3183139.77</v>
      </c>
    </row>
    <row r="528" spans="1:7" ht="24" x14ac:dyDescent="0.3">
      <c r="A528" s="119" t="s">
        <v>200</v>
      </c>
      <c r="B528" s="83" t="s">
        <v>361</v>
      </c>
      <c r="C528" s="91" t="s">
        <v>162</v>
      </c>
      <c r="D528" s="91" t="s">
        <v>158</v>
      </c>
      <c r="E528" s="92" t="s">
        <v>398</v>
      </c>
      <c r="F528" s="92">
        <v>200</v>
      </c>
      <c r="G528" s="121">
        <v>478802.81</v>
      </c>
    </row>
    <row r="529" spans="1:7" x14ac:dyDescent="0.3">
      <c r="A529" s="119" t="s">
        <v>217</v>
      </c>
      <c r="B529" s="83" t="s">
        <v>361</v>
      </c>
      <c r="C529" s="91" t="s">
        <v>162</v>
      </c>
      <c r="D529" s="91" t="s">
        <v>158</v>
      </c>
      <c r="E529" s="92" t="s">
        <v>398</v>
      </c>
      <c r="F529" s="92">
        <v>800</v>
      </c>
      <c r="G529" s="121">
        <v>2396</v>
      </c>
    </row>
    <row r="530" spans="1:7" ht="36" x14ac:dyDescent="0.3">
      <c r="A530" s="119" t="s">
        <v>295</v>
      </c>
      <c r="B530" s="83" t="s">
        <v>361</v>
      </c>
      <c r="C530" s="91" t="s">
        <v>162</v>
      </c>
      <c r="D530" s="91" t="s">
        <v>158</v>
      </c>
      <c r="E530" s="92" t="s">
        <v>745</v>
      </c>
      <c r="F530" s="92"/>
      <c r="G530" s="121">
        <f>G531</f>
        <v>120000</v>
      </c>
    </row>
    <row r="531" spans="1:7" ht="24" x14ac:dyDescent="0.3">
      <c r="A531" s="119" t="s">
        <v>787</v>
      </c>
      <c r="B531" s="83" t="s">
        <v>361</v>
      </c>
      <c r="C531" s="91" t="s">
        <v>162</v>
      </c>
      <c r="D531" s="91" t="s">
        <v>158</v>
      </c>
      <c r="E531" s="92" t="s">
        <v>760</v>
      </c>
      <c r="F531" s="92"/>
      <c r="G531" s="121">
        <f>G532</f>
        <v>120000</v>
      </c>
    </row>
    <row r="532" spans="1:7" ht="36" x14ac:dyDescent="0.3">
      <c r="A532" s="119" t="s">
        <v>786</v>
      </c>
      <c r="B532" s="83" t="s">
        <v>361</v>
      </c>
      <c r="C532" s="91" t="s">
        <v>162</v>
      </c>
      <c r="D532" s="91" t="s">
        <v>158</v>
      </c>
      <c r="E532" s="92" t="s">
        <v>950</v>
      </c>
      <c r="F532" s="92"/>
      <c r="G532" s="121">
        <f>G533</f>
        <v>120000</v>
      </c>
    </row>
    <row r="533" spans="1:7" ht="24" x14ac:dyDescent="0.3">
      <c r="A533" s="119" t="s">
        <v>200</v>
      </c>
      <c r="B533" s="83" t="s">
        <v>361</v>
      </c>
      <c r="C533" s="91" t="s">
        <v>162</v>
      </c>
      <c r="D533" s="91" t="s">
        <v>158</v>
      </c>
      <c r="E533" s="92" t="s">
        <v>950</v>
      </c>
      <c r="F533" s="92">
        <v>200</v>
      </c>
      <c r="G533" s="121">
        <v>120000</v>
      </c>
    </row>
    <row r="534" spans="1:7" ht="48" x14ac:dyDescent="0.3">
      <c r="A534" s="119" t="s">
        <v>952</v>
      </c>
      <c r="B534" s="83" t="s">
        <v>361</v>
      </c>
      <c r="C534" s="91" t="s">
        <v>162</v>
      </c>
      <c r="D534" s="91" t="s">
        <v>158</v>
      </c>
      <c r="E534" s="92" t="s">
        <v>712</v>
      </c>
      <c r="F534" s="92"/>
      <c r="G534" s="121">
        <f>G535</f>
        <v>2194300.56</v>
      </c>
    </row>
    <row r="535" spans="1:7" ht="84" x14ac:dyDescent="0.3">
      <c r="A535" s="119" t="s">
        <v>397</v>
      </c>
      <c r="B535" s="83" t="s">
        <v>361</v>
      </c>
      <c r="C535" s="91" t="s">
        <v>162</v>
      </c>
      <c r="D535" s="91" t="s">
        <v>158</v>
      </c>
      <c r="E535" s="92" t="s">
        <v>713</v>
      </c>
      <c r="F535" s="92"/>
      <c r="G535" s="121">
        <f>G536</f>
        <v>2194300.56</v>
      </c>
    </row>
    <row r="536" spans="1:7" ht="24" x14ac:dyDescent="0.3">
      <c r="A536" s="119" t="s">
        <v>346</v>
      </c>
      <c r="B536" s="83" t="s">
        <v>361</v>
      </c>
      <c r="C536" s="91" t="s">
        <v>162</v>
      </c>
      <c r="D536" s="91" t="s">
        <v>158</v>
      </c>
      <c r="E536" s="92" t="s">
        <v>955</v>
      </c>
      <c r="F536" s="92"/>
      <c r="G536" s="121">
        <f>G537+G541+G543</f>
        <v>2194300.56</v>
      </c>
    </row>
    <row r="537" spans="1:7" ht="24" x14ac:dyDescent="0.3">
      <c r="A537" s="119" t="s">
        <v>953</v>
      </c>
      <c r="B537" s="83" t="s">
        <v>361</v>
      </c>
      <c r="C537" s="91" t="s">
        <v>162</v>
      </c>
      <c r="D537" s="91" t="s">
        <v>158</v>
      </c>
      <c r="E537" s="92" t="s">
        <v>956</v>
      </c>
      <c r="F537" s="92"/>
      <c r="G537" s="121">
        <f>G538+G539+G540</f>
        <v>1239580.56</v>
      </c>
    </row>
    <row r="538" spans="1:7" ht="48" x14ac:dyDescent="0.3">
      <c r="A538" s="119" t="s">
        <v>186</v>
      </c>
      <c r="B538" s="83" t="s">
        <v>361</v>
      </c>
      <c r="C538" s="91" t="s">
        <v>162</v>
      </c>
      <c r="D538" s="91" t="s">
        <v>158</v>
      </c>
      <c r="E538" s="92" t="s">
        <v>956</v>
      </c>
      <c r="F538" s="92">
        <v>100</v>
      </c>
      <c r="G538" s="121">
        <v>1110997.24</v>
      </c>
    </row>
    <row r="539" spans="1:7" ht="24" x14ac:dyDescent="0.3">
      <c r="A539" s="119" t="s">
        <v>200</v>
      </c>
      <c r="B539" s="83" t="s">
        <v>361</v>
      </c>
      <c r="C539" s="91" t="s">
        <v>162</v>
      </c>
      <c r="D539" s="91" t="s">
        <v>158</v>
      </c>
      <c r="E539" s="92" t="s">
        <v>956</v>
      </c>
      <c r="F539" s="92">
        <v>200</v>
      </c>
      <c r="G539" s="121">
        <v>128258.32</v>
      </c>
    </row>
    <row r="540" spans="1:7" x14ac:dyDescent="0.3">
      <c r="A540" s="119" t="s">
        <v>217</v>
      </c>
      <c r="B540" s="83" t="s">
        <v>361</v>
      </c>
      <c r="C540" s="91" t="s">
        <v>162</v>
      </c>
      <c r="D540" s="91" t="s">
        <v>158</v>
      </c>
      <c r="E540" s="92" t="s">
        <v>956</v>
      </c>
      <c r="F540" s="92">
        <v>800</v>
      </c>
      <c r="G540" s="121">
        <v>325</v>
      </c>
    </row>
    <row r="541" spans="1:7" ht="24" x14ac:dyDescent="0.3">
      <c r="A541" s="119" t="s">
        <v>954</v>
      </c>
      <c r="B541" s="83" t="s">
        <v>361</v>
      </c>
      <c r="C541" s="91" t="s">
        <v>162</v>
      </c>
      <c r="D541" s="91" t="s">
        <v>158</v>
      </c>
      <c r="E541" s="92" t="s">
        <v>957</v>
      </c>
      <c r="F541" s="92"/>
      <c r="G541" s="121">
        <f>G542</f>
        <v>324605</v>
      </c>
    </row>
    <row r="542" spans="1:7" ht="24" x14ac:dyDescent="0.3">
      <c r="A542" s="119" t="s">
        <v>200</v>
      </c>
      <c r="B542" s="83" t="s">
        <v>361</v>
      </c>
      <c r="C542" s="91" t="s">
        <v>162</v>
      </c>
      <c r="D542" s="91" t="s">
        <v>158</v>
      </c>
      <c r="E542" s="92" t="s">
        <v>957</v>
      </c>
      <c r="F542" s="92">
        <v>200</v>
      </c>
      <c r="G542" s="121">
        <v>324605</v>
      </c>
    </row>
    <row r="543" spans="1:7" ht="24" x14ac:dyDescent="0.3">
      <c r="A543" s="119" t="s">
        <v>347</v>
      </c>
      <c r="B543" s="83" t="s">
        <v>361</v>
      </c>
      <c r="C543" s="91" t="s">
        <v>162</v>
      </c>
      <c r="D543" s="91" t="s">
        <v>158</v>
      </c>
      <c r="E543" s="92" t="s">
        <v>958</v>
      </c>
      <c r="F543" s="114"/>
      <c r="G543" s="121">
        <f>G544</f>
        <v>630115</v>
      </c>
    </row>
    <row r="544" spans="1:7" ht="24" x14ac:dyDescent="0.3">
      <c r="A544" s="119" t="s">
        <v>200</v>
      </c>
      <c r="B544" s="83" t="s">
        <v>361</v>
      </c>
      <c r="C544" s="91" t="s">
        <v>162</v>
      </c>
      <c r="D544" s="91" t="s">
        <v>158</v>
      </c>
      <c r="E544" s="92" t="s">
        <v>958</v>
      </c>
      <c r="F544" s="92">
        <v>200</v>
      </c>
      <c r="G544" s="121">
        <v>630115</v>
      </c>
    </row>
    <row r="545" spans="1:7" x14ac:dyDescent="0.3">
      <c r="A545" s="78" t="s">
        <v>298</v>
      </c>
      <c r="B545" s="77" t="s">
        <v>361</v>
      </c>
      <c r="C545" s="80">
        <v>10</v>
      </c>
      <c r="D545" s="79" t="s">
        <v>259</v>
      </c>
      <c r="E545" s="80"/>
      <c r="F545" s="80"/>
      <c r="G545" s="98">
        <f>G546+G555</f>
        <v>7405954.8300000001</v>
      </c>
    </row>
    <row r="546" spans="1:7" ht="24" x14ac:dyDescent="0.3">
      <c r="A546" s="82" t="s">
        <v>399</v>
      </c>
      <c r="B546" s="77" t="s">
        <v>361</v>
      </c>
      <c r="C546" s="84">
        <v>10</v>
      </c>
      <c r="D546" s="84" t="s">
        <v>143</v>
      </c>
      <c r="E546" s="84" t="s">
        <v>690</v>
      </c>
      <c r="F546" s="85"/>
      <c r="G546" s="86">
        <f>+G547</f>
        <v>6508600</v>
      </c>
    </row>
    <row r="547" spans="1:7" ht="36" x14ac:dyDescent="0.3">
      <c r="A547" s="82" t="s">
        <v>295</v>
      </c>
      <c r="B547" s="77" t="s">
        <v>361</v>
      </c>
      <c r="C547" s="85">
        <v>10</v>
      </c>
      <c r="D547" s="84" t="s">
        <v>143</v>
      </c>
      <c r="E547" s="85" t="s">
        <v>745</v>
      </c>
      <c r="F547" s="85"/>
      <c r="G547" s="94">
        <f>G548</f>
        <v>6508600</v>
      </c>
    </row>
    <row r="548" spans="1:7" ht="24" x14ac:dyDescent="0.3">
      <c r="A548" s="82" t="s">
        <v>787</v>
      </c>
      <c r="B548" s="77" t="s">
        <v>361</v>
      </c>
      <c r="C548" s="85">
        <v>10</v>
      </c>
      <c r="D548" s="84" t="s">
        <v>143</v>
      </c>
      <c r="E548" s="85" t="s">
        <v>760</v>
      </c>
      <c r="F548" s="85"/>
      <c r="G548" s="86">
        <f>G549+G553+G551</f>
        <v>6508600</v>
      </c>
    </row>
    <row r="549" spans="1:7" ht="24" x14ac:dyDescent="0.3">
      <c r="A549" s="82" t="s">
        <v>373</v>
      </c>
      <c r="B549" s="77" t="s">
        <v>361</v>
      </c>
      <c r="C549" s="85">
        <v>10</v>
      </c>
      <c r="D549" s="84" t="s">
        <v>143</v>
      </c>
      <c r="E549" s="85" t="s">
        <v>400</v>
      </c>
      <c r="F549" s="85"/>
      <c r="G549" s="86">
        <f>G550</f>
        <v>5258800</v>
      </c>
    </row>
    <row r="550" spans="1:7" x14ac:dyDescent="0.3">
      <c r="A550" s="99" t="s">
        <v>245</v>
      </c>
      <c r="B550" s="77" t="s">
        <v>361</v>
      </c>
      <c r="C550" s="85">
        <v>10</v>
      </c>
      <c r="D550" s="84" t="s">
        <v>143</v>
      </c>
      <c r="E550" s="85" t="s">
        <v>400</v>
      </c>
      <c r="F550" s="85">
        <v>300</v>
      </c>
      <c r="G550" s="86">
        <v>5258800</v>
      </c>
    </row>
    <row r="551" spans="1:7" ht="48" x14ac:dyDescent="0.3">
      <c r="A551" s="99" t="s">
        <v>376</v>
      </c>
      <c r="B551" s="77" t="s">
        <v>361</v>
      </c>
      <c r="C551" s="84" t="s">
        <v>169</v>
      </c>
      <c r="D551" s="84" t="s">
        <v>143</v>
      </c>
      <c r="E551" s="85" t="s">
        <v>766</v>
      </c>
      <c r="F551" s="85"/>
      <c r="G551" s="86">
        <f>G552</f>
        <v>107287.99</v>
      </c>
    </row>
    <row r="552" spans="1:7" x14ac:dyDescent="0.3">
      <c r="A552" s="99" t="s">
        <v>245</v>
      </c>
      <c r="B552" s="77" t="s">
        <v>361</v>
      </c>
      <c r="C552" s="84" t="s">
        <v>169</v>
      </c>
      <c r="D552" s="84" t="s">
        <v>143</v>
      </c>
      <c r="E552" s="85" t="s">
        <v>766</v>
      </c>
      <c r="F552" s="85">
        <v>300</v>
      </c>
      <c r="G552" s="86">
        <v>107287.99</v>
      </c>
    </row>
    <row r="553" spans="1:7" ht="48" x14ac:dyDescent="0.3">
      <c r="A553" s="105" t="s">
        <v>377</v>
      </c>
      <c r="B553" s="77" t="s">
        <v>361</v>
      </c>
      <c r="C553" s="84" t="s">
        <v>169</v>
      </c>
      <c r="D553" s="84" t="s">
        <v>143</v>
      </c>
      <c r="E553" s="85" t="s">
        <v>767</v>
      </c>
      <c r="F553" s="85"/>
      <c r="G553" s="86">
        <f>G554</f>
        <v>1142512.01</v>
      </c>
    </row>
    <row r="554" spans="1:7" x14ac:dyDescent="0.3">
      <c r="A554" s="99" t="s">
        <v>245</v>
      </c>
      <c r="B554" s="77" t="s">
        <v>361</v>
      </c>
      <c r="C554" s="84" t="s">
        <v>169</v>
      </c>
      <c r="D554" s="84" t="s">
        <v>143</v>
      </c>
      <c r="E554" s="85" t="s">
        <v>767</v>
      </c>
      <c r="F554" s="85">
        <v>300</v>
      </c>
      <c r="G554" s="86">
        <v>1142512.01</v>
      </c>
    </row>
    <row r="555" spans="1:7" x14ac:dyDescent="0.3">
      <c r="A555" s="82" t="s">
        <v>172</v>
      </c>
      <c r="B555" s="77" t="s">
        <v>361</v>
      </c>
      <c r="C555" s="85">
        <v>10</v>
      </c>
      <c r="D555" s="84" t="s">
        <v>145</v>
      </c>
      <c r="E555" s="85"/>
      <c r="F555" s="85"/>
      <c r="G555" s="86">
        <f>G556</f>
        <v>897354.83</v>
      </c>
    </row>
    <row r="556" spans="1:7" ht="24" x14ac:dyDescent="0.3">
      <c r="A556" s="82" t="s">
        <v>399</v>
      </c>
      <c r="B556" s="77" t="s">
        <v>361</v>
      </c>
      <c r="C556" s="85">
        <v>10</v>
      </c>
      <c r="D556" s="84" t="s">
        <v>145</v>
      </c>
      <c r="E556" s="84" t="s">
        <v>690</v>
      </c>
      <c r="F556" s="85"/>
      <c r="G556" s="86">
        <f>G557</f>
        <v>897354.83</v>
      </c>
    </row>
    <row r="557" spans="1:7" ht="24" x14ac:dyDescent="0.3">
      <c r="A557" s="82" t="s">
        <v>401</v>
      </c>
      <c r="B557" s="77" t="s">
        <v>361</v>
      </c>
      <c r="C557" s="85">
        <v>10</v>
      </c>
      <c r="D557" s="84" t="s">
        <v>145</v>
      </c>
      <c r="E557" s="85" t="s">
        <v>745</v>
      </c>
      <c r="F557" s="85"/>
      <c r="G557" s="86">
        <f>G558</f>
        <v>897354.83</v>
      </c>
    </row>
    <row r="558" spans="1:7" ht="24" x14ac:dyDescent="0.3">
      <c r="A558" s="82" t="s">
        <v>402</v>
      </c>
      <c r="B558" s="77" t="s">
        <v>361</v>
      </c>
      <c r="C558" s="85">
        <v>10</v>
      </c>
      <c r="D558" s="84" t="s">
        <v>145</v>
      </c>
      <c r="E558" s="85" t="s">
        <v>749</v>
      </c>
      <c r="F558" s="85"/>
      <c r="G558" s="86">
        <f>G559</f>
        <v>897354.83</v>
      </c>
    </row>
    <row r="559" spans="1:7" x14ac:dyDescent="0.3">
      <c r="A559" s="69" t="s">
        <v>403</v>
      </c>
      <c r="B559" s="77" t="s">
        <v>361</v>
      </c>
      <c r="C559" s="85">
        <v>10</v>
      </c>
      <c r="D559" s="84" t="s">
        <v>145</v>
      </c>
      <c r="E559" s="85" t="s">
        <v>788</v>
      </c>
      <c r="F559" s="85"/>
      <c r="G559" s="86">
        <f>G560</f>
        <v>897354.83</v>
      </c>
    </row>
    <row r="560" spans="1:7" x14ac:dyDescent="0.3">
      <c r="A560" s="82" t="s">
        <v>245</v>
      </c>
      <c r="B560" s="77" t="s">
        <v>361</v>
      </c>
      <c r="C560" s="85">
        <v>10</v>
      </c>
      <c r="D560" s="84" t="s">
        <v>145</v>
      </c>
      <c r="E560" s="85" t="s">
        <v>788</v>
      </c>
      <c r="F560" s="85">
        <v>300</v>
      </c>
      <c r="G560" s="94">
        <v>897354.83</v>
      </c>
    </row>
    <row r="561" spans="1:7" x14ac:dyDescent="0.3">
      <c r="A561" s="122" t="s">
        <v>307</v>
      </c>
      <c r="B561" s="77" t="s">
        <v>361</v>
      </c>
      <c r="C561" s="107" t="s">
        <v>150</v>
      </c>
      <c r="D561" s="107" t="s">
        <v>259</v>
      </c>
      <c r="E561" s="107"/>
      <c r="F561" s="107"/>
      <c r="G561" s="123">
        <f>G562</f>
        <v>11714320.08</v>
      </c>
    </row>
    <row r="562" spans="1:7" x14ac:dyDescent="0.3">
      <c r="A562" s="124" t="s">
        <v>560</v>
      </c>
      <c r="B562" s="77" t="s">
        <v>361</v>
      </c>
      <c r="C562" s="125" t="s">
        <v>150</v>
      </c>
      <c r="D562" s="125" t="s">
        <v>143</v>
      </c>
      <c r="E562" s="125"/>
      <c r="F562" s="125"/>
      <c r="G562" s="126">
        <f>G563</f>
        <v>11714320.08</v>
      </c>
    </row>
    <row r="563" spans="1:7" ht="48" x14ac:dyDescent="0.3">
      <c r="A563" s="82" t="s">
        <v>396</v>
      </c>
      <c r="B563" s="77" t="s">
        <v>361</v>
      </c>
      <c r="C563" s="125" t="s">
        <v>150</v>
      </c>
      <c r="D563" s="125" t="s">
        <v>143</v>
      </c>
      <c r="E563" s="125" t="s">
        <v>712</v>
      </c>
      <c r="F563" s="125"/>
      <c r="G563" s="126">
        <f>G564</f>
        <v>11714320.08</v>
      </c>
    </row>
    <row r="564" spans="1:7" ht="60" x14ac:dyDescent="0.3">
      <c r="A564" s="82" t="s">
        <v>404</v>
      </c>
      <c r="B564" s="77" t="s">
        <v>361</v>
      </c>
      <c r="C564" s="125" t="s">
        <v>150</v>
      </c>
      <c r="D564" s="125" t="s">
        <v>143</v>
      </c>
      <c r="E564" s="125" t="s">
        <v>739</v>
      </c>
      <c r="F564" s="125"/>
      <c r="G564" s="126">
        <f>G565</f>
        <v>11714320.08</v>
      </c>
    </row>
    <row r="565" spans="1:7" ht="36" x14ac:dyDescent="0.3">
      <c r="A565" s="127" t="s">
        <v>789</v>
      </c>
      <c r="B565" s="77" t="s">
        <v>361</v>
      </c>
      <c r="C565" s="128" t="s">
        <v>150</v>
      </c>
      <c r="D565" s="128" t="s">
        <v>143</v>
      </c>
      <c r="E565" s="128" t="s">
        <v>740</v>
      </c>
      <c r="F565" s="128"/>
      <c r="G565" s="129">
        <f>G566</f>
        <v>11714320.08</v>
      </c>
    </row>
    <row r="566" spans="1:7" ht="24" x14ac:dyDescent="0.3">
      <c r="A566" s="82" t="s">
        <v>263</v>
      </c>
      <c r="B566" s="77" t="s">
        <v>361</v>
      </c>
      <c r="C566" s="125" t="s">
        <v>150</v>
      </c>
      <c r="D566" s="125" t="s">
        <v>143</v>
      </c>
      <c r="E566" s="125" t="s">
        <v>356</v>
      </c>
      <c r="F566" s="125"/>
      <c r="G566" s="126">
        <f>SUM(G567+G568+G569)</f>
        <v>11714320.08</v>
      </c>
    </row>
    <row r="567" spans="1:7" ht="48" x14ac:dyDescent="0.3">
      <c r="A567" s="82" t="s">
        <v>186</v>
      </c>
      <c r="B567" s="77" t="s">
        <v>361</v>
      </c>
      <c r="C567" s="125" t="s">
        <v>150</v>
      </c>
      <c r="D567" s="125" t="s">
        <v>143</v>
      </c>
      <c r="E567" s="125" t="s">
        <v>356</v>
      </c>
      <c r="F567" s="125" t="s">
        <v>209</v>
      </c>
      <c r="G567" s="126">
        <v>5444979.75</v>
      </c>
    </row>
    <row r="568" spans="1:7" ht="24" x14ac:dyDescent="0.3">
      <c r="A568" s="82" t="s">
        <v>200</v>
      </c>
      <c r="B568" s="77" t="s">
        <v>361</v>
      </c>
      <c r="C568" s="125" t="s">
        <v>150</v>
      </c>
      <c r="D568" s="125" t="s">
        <v>143</v>
      </c>
      <c r="E568" s="125" t="s">
        <v>356</v>
      </c>
      <c r="F568" s="125" t="s">
        <v>249</v>
      </c>
      <c r="G568" s="126">
        <v>1503264.33</v>
      </c>
    </row>
    <row r="569" spans="1:7" x14ac:dyDescent="0.3">
      <c r="A569" s="82" t="s">
        <v>217</v>
      </c>
      <c r="B569" s="77" t="s">
        <v>361</v>
      </c>
      <c r="C569" s="125" t="s">
        <v>150</v>
      </c>
      <c r="D569" s="125" t="s">
        <v>143</v>
      </c>
      <c r="E569" s="125" t="s">
        <v>356</v>
      </c>
      <c r="F569" s="125" t="s">
        <v>250</v>
      </c>
      <c r="G569" s="126">
        <v>4766076</v>
      </c>
    </row>
    <row r="570" spans="1:7" x14ac:dyDescent="0.3">
      <c r="A570" s="130"/>
      <c r="B570" s="131"/>
      <c r="C570" s="131"/>
      <c r="D570" s="131"/>
      <c r="E570" s="131"/>
      <c r="F570" s="131"/>
      <c r="G570" s="132"/>
    </row>
  </sheetData>
  <autoFilter ref="F1:F12" xr:uid="{00000000-0009-0000-0000-000003000000}"/>
  <mergeCells count="4">
    <mergeCell ref="D1:G1"/>
    <mergeCell ref="B2:G2"/>
    <mergeCell ref="B6:G6"/>
    <mergeCell ref="A9:G10"/>
  </mergeCells>
  <pageMargins left="0.70866141732283472" right="0.70866141732283472" top="0.74803149606299213" bottom="0.74803149606299213" header="0.31496062992125984" footer="0.31496062992125984"/>
  <pageSetup paperSize="9" scale="64" fitToHeight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PLOHIHVV</cp:lastModifiedBy>
  <cp:lastPrinted>2025-03-14T11:49:53Z</cp:lastPrinted>
  <dcterms:created xsi:type="dcterms:W3CDTF">2009-02-11T10:05:52Z</dcterms:created>
  <dcterms:modified xsi:type="dcterms:W3CDTF">2025-05-16T11:38:42Z</dcterms:modified>
</cp:coreProperties>
</file>