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-2026\"/>
    </mc:Choice>
  </mc:AlternateContent>
  <bookViews>
    <workbookView xWindow="0" yWindow="0" windowWidth="28245" windowHeight="11700" firstSheet="1" activeTab="4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  <sheet name="Приложение 7" sheetId="10" r:id="rId7"/>
    <sheet name="Приложение 8" sheetId="11" r:id="rId8"/>
    <sheet name="Приложение 9" sheetId="12" r:id="rId9"/>
    <sheet name="Приложение 10" sheetId="13" r:id="rId10"/>
  </sheets>
  <definedNames>
    <definedName name="_xlnm._FilterDatabase" localSheetId="2" hidden="1">'Приложение 3'!$A$14:$H$517</definedName>
    <definedName name="_xlnm._FilterDatabase" localSheetId="3" hidden="1">'Приложение 4'!$A$14:$I$14</definedName>
    <definedName name="_xlnm._FilterDatabase" localSheetId="4" hidden="1">'Приложение 5'!$A$17:$F$418</definedName>
    <definedName name="_xlnm.Print_Area" localSheetId="1">'Приложение №2'!$A$12:$E$168</definedName>
  </definedNames>
  <calcPr calcId="162913"/>
</workbook>
</file>

<file path=xl/calcChain.xml><?xml version="1.0" encoding="utf-8"?>
<calcChain xmlns="http://schemas.openxmlformats.org/spreadsheetml/2006/main">
  <c r="C127" i="4" l="1"/>
  <c r="E150" i="8" l="1"/>
  <c r="F150" i="8"/>
  <c r="D150" i="8"/>
  <c r="E174" i="8" l="1"/>
  <c r="F174" i="8"/>
  <c r="D174" i="8"/>
  <c r="F402" i="8" l="1"/>
  <c r="F401" i="8" s="1"/>
  <c r="E402" i="8"/>
  <c r="E401" i="8" s="1"/>
  <c r="D402" i="8"/>
  <c r="D401" i="8" s="1"/>
  <c r="E267" i="8"/>
  <c r="F267" i="8"/>
  <c r="D267" i="8"/>
  <c r="E255" i="8"/>
  <c r="E254" i="8" s="1"/>
  <c r="E253" i="8" s="1"/>
  <c r="F255" i="8"/>
  <c r="F254" i="8" s="1"/>
  <c r="F253" i="8" s="1"/>
  <c r="F198" i="8"/>
  <c r="E198" i="8"/>
  <c r="D198" i="8"/>
  <c r="F196" i="8"/>
  <c r="E196" i="8"/>
  <c r="D196" i="8"/>
  <c r="H483" i="7"/>
  <c r="H482" i="7" s="1"/>
  <c r="I483" i="7"/>
  <c r="I482" i="7" s="1"/>
  <c r="G483" i="7"/>
  <c r="I471" i="7"/>
  <c r="I470" i="7" s="1"/>
  <c r="I469" i="7" s="1"/>
  <c r="H471" i="7"/>
  <c r="H470" i="7" s="1"/>
  <c r="H469" i="7" s="1"/>
  <c r="G471" i="7"/>
  <c r="G470" i="7" s="1"/>
  <c r="G469" i="7" s="1"/>
  <c r="I443" i="7"/>
  <c r="H443" i="7"/>
  <c r="G443" i="7"/>
  <c r="H280" i="7"/>
  <c r="I280" i="7"/>
  <c r="G280" i="7"/>
  <c r="H211" i="7"/>
  <c r="I211" i="7"/>
  <c r="G211" i="7"/>
  <c r="H208" i="7"/>
  <c r="I208" i="7"/>
  <c r="G208" i="7"/>
  <c r="H178" i="7"/>
  <c r="I178" i="7"/>
  <c r="H181" i="7"/>
  <c r="I181" i="7"/>
  <c r="G181" i="7"/>
  <c r="H171" i="7"/>
  <c r="I171" i="7"/>
  <c r="G171" i="7"/>
  <c r="H241" i="7" l="1"/>
  <c r="I241" i="7"/>
  <c r="G241" i="7"/>
  <c r="H243" i="7"/>
  <c r="I243" i="7"/>
  <c r="G243" i="7"/>
  <c r="H94" i="7"/>
  <c r="H93" i="7" s="1"/>
  <c r="H92" i="7" s="1"/>
  <c r="H91" i="7" s="1"/>
  <c r="I94" i="7"/>
  <c r="I93" i="7" s="1"/>
  <c r="I92" i="7" s="1"/>
  <c r="I91" i="7" s="1"/>
  <c r="G94" i="7"/>
  <c r="G93" i="7" s="1"/>
  <c r="G92" i="7" s="1"/>
  <c r="G91" i="7" s="1"/>
  <c r="G240" i="7" l="1"/>
  <c r="G239" i="7" s="1"/>
  <c r="G238" i="7" s="1"/>
  <c r="H240" i="7"/>
  <c r="H239" i="7" s="1"/>
  <c r="H238" i="7" s="1"/>
  <c r="I240" i="7"/>
  <c r="I239" i="7" s="1"/>
  <c r="H96" i="6"/>
  <c r="H95" i="6" s="1"/>
  <c r="H94" i="6" s="1"/>
  <c r="H93" i="6" s="1"/>
  <c r="G96" i="6"/>
  <c r="G95" i="6" s="1"/>
  <c r="G94" i="6" s="1"/>
  <c r="G93" i="6" s="1"/>
  <c r="F96" i="6"/>
  <c r="F95" i="6" s="1"/>
  <c r="F94" i="6" s="1"/>
  <c r="F93" i="6" s="1"/>
  <c r="G242" i="6"/>
  <c r="G241" i="6" s="1"/>
  <c r="H242" i="6"/>
  <c r="H241" i="6" s="1"/>
  <c r="F242" i="6"/>
  <c r="F241" i="6" s="1"/>
  <c r="F399" i="6"/>
  <c r="G359" i="6" l="1"/>
  <c r="H359" i="6"/>
  <c r="F359" i="6"/>
  <c r="G244" i="6"/>
  <c r="H244" i="6"/>
  <c r="F244" i="6"/>
  <c r="G319" i="6"/>
  <c r="H319" i="6"/>
  <c r="F319" i="6"/>
  <c r="G209" i="6"/>
  <c r="H209" i="6"/>
  <c r="F209" i="6"/>
  <c r="G347" i="6"/>
  <c r="G346" i="6" s="1"/>
  <c r="G345" i="6" s="1"/>
  <c r="H347" i="6"/>
  <c r="H346" i="6" s="1"/>
  <c r="H345" i="6" s="1"/>
  <c r="F347" i="6"/>
  <c r="F346" i="6" s="1"/>
  <c r="F345" i="6" s="1"/>
  <c r="G240" i="6" l="1"/>
  <c r="G239" i="6" s="1"/>
  <c r="F240" i="6"/>
  <c r="F239" i="6" s="1"/>
  <c r="H240" i="6"/>
  <c r="H239" i="6" s="1"/>
  <c r="D148" i="4"/>
  <c r="E148" i="4"/>
  <c r="D141" i="4"/>
  <c r="E141" i="4"/>
  <c r="C141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E20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s="1"/>
  <c r="D12" i="5" l="1"/>
  <c r="D11" i="5" s="1"/>
  <c r="D10" i="5" s="1"/>
  <c r="E12" i="5"/>
  <c r="E11" i="5" s="1"/>
  <c r="E10" i="5" s="1"/>
  <c r="C12" i="5"/>
  <c r="C11" i="5" s="1"/>
  <c r="C10" i="5" s="1"/>
  <c r="B43" i="9"/>
  <c r="D31" i="9"/>
  <c r="C31" i="9"/>
  <c r="B31" i="9"/>
  <c r="F415" i="8" l="1"/>
  <c r="F414" i="8" s="1"/>
  <c r="F413" i="8" s="1"/>
  <c r="E415" i="8"/>
  <c r="E414" i="8" s="1"/>
  <c r="E413" i="8" s="1"/>
  <c r="D415" i="8"/>
  <c r="D414" i="8" s="1"/>
  <c r="D413" i="8" s="1"/>
  <c r="F411" i="8"/>
  <c r="F410" i="8" s="1"/>
  <c r="F409" i="8" s="1"/>
  <c r="E411" i="8"/>
  <c r="E410" i="8" s="1"/>
  <c r="E409" i="8" s="1"/>
  <c r="D411" i="8"/>
  <c r="D410" i="8" s="1"/>
  <c r="D409" i="8" s="1"/>
  <c r="F407" i="8"/>
  <c r="E407" i="8"/>
  <c r="D407" i="8"/>
  <c r="F405" i="8"/>
  <c r="F404" i="8" s="1"/>
  <c r="E405" i="8"/>
  <c r="E404" i="8" s="1"/>
  <c r="D405" i="8"/>
  <c r="D404" i="8" s="1"/>
  <c r="F398" i="8"/>
  <c r="E398" i="8"/>
  <c r="D398" i="8"/>
  <c r="F396" i="8"/>
  <c r="E396" i="8"/>
  <c r="D396" i="8"/>
  <c r="F393" i="8"/>
  <c r="E393" i="8"/>
  <c r="D393" i="8"/>
  <c r="F388" i="8"/>
  <c r="E388" i="8"/>
  <c r="D388" i="8"/>
  <c r="F386" i="8"/>
  <c r="E386" i="8"/>
  <c r="D386" i="8"/>
  <c r="F382" i="8"/>
  <c r="F381" i="8" s="1"/>
  <c r="F380" i="8" s="1"/>
  <c r="E382" i="8"/>
  <c r="E381" i="8" s="1"/>
  <c r="E380" i="8" s="1"/>
  <c r="D382" i="8"/>
  <c r="D381" i="8" s="1"/>
  <c r="D380" i="8" s="1"/>
  <c r="F378" i="8"/>
  <c r="F377" i="8" s="1"/>
  <c r="E378" i="8"/>
  <c r="E377" i="8" s="1"/>
  <c r="D378" i="8"/>
  <c r="D377" i="8" s="1"/>
  <c r="F375" i="8"/>
  <c r="F374" i="8" s="1"/>
  <c r="E375" i="8"/>
  <c r="E374" i="8" s="1"/>
  <c r="D375" i="8"/>
  <c r="D374" i="8" s="1"/>
  <c r="F371" i="8"/>
  <c r="E371" i="8"/>
  <c r="D371" i="8"/>
  <c r="F367" i="8"/>
  <c r="E367" i="8"/>
  <c r="D367" i="8"/>
  <c r="F363" i="8"/>
  <c r="F362" i="8" s="1"/>
  <c r="F361" i="8" s="1"/>
  <c r="E363" i="8"/>
  <c r="E362" i="8" s="1"/>
  <c r="E361" i="8" s="1"/>
  <c r="D363" i="8"/>
  <c r="D362" i="8" s="1"/>
  <c r="D361" i="8" s="1"/>
  <c r="F358" i="8"/>
  <c r="F357" i="8" s="1"/>
  <c r="F356" i="8" s="1"/>
  <c r="E358" i="8"/>
  <c r="E357" i="8" s="1"/>
  <c r="E356" i="8" s="1"/>
  <c r="D358" i="8"/>
  <c r="D357" i="8" s="1"/>
  <c r="D356" i="8" s="1"/>
  <c r="F354" i="8"/>
  <c r="F353" i="8" s="1"/>
  <c r="F352" i="8" s="1"/>
  <c r="E354" i="8"/>
  <c r="E353" i="8" s="1"/>
  <c r="E352" i="8" s="1"/>
  <c r="D354" i="8"/>
  <c r="D353" i="8" s="1"/>
  <c r="D352" i="8" s="1"/>
  <c r="F349" i="8"/>
  <c r="F348" i="8" s="1"/>
  <c r="F347" i="8" s="1"/>
  <c r="F346" i="8" s="1"/>
  <c r="E349" i="8"/>
  <c r="E348" i="8" s="1"/>
  <c r="E347" i="8" s="1"/>
  <c r="E346" i="8" s="1"/>
  <c r="D349" i="8"/>
  <c r="D348" i="8" s="1"/>
  <c r="D347" i="8" s="1"/>
  <c r="D346" i="8" s="1"/>
  <c r="F342" i="8"/>
  <c r="E342" i="8"/>
  <c r="D342" i="8"/>
  <c r="F338" i="8"/>
  <c r="F337" i="8" s="1"/>
  <c r="E338" i="8"/>
  <c r="E337" i="8" s="1"/>
  <c r="D338" i="8"/>
  <c r="D337" i="8" s="1"/>
  <c r="F334" i="8"/>
  <c r="F333" i="8" s="1"/>
  <c r="F332" i="8" s="1"/>
  <c r="E334" i="8"/>
  <c r="E333" i="8" s="1"/>
  <c r="E332" i="8" s="1"/>
  <c r="D334" i="8"/>
  <c r="D333" i="8" s="1"/>
  <c r="D332" i="8" s="1"/>
  <c r="F328" i="8"/>
  <c r="F327" i="8" s="1"/>
  <c r="E328" i="8"/>
  <c r="E327" i="8" s="1"/>
  <c r="D328" i="8"/>
  <c r="D327" i="8" s="1"/>
  <c r="F325" i="8"/>
  <c r="F324" i="8" s="1"/>
  <c r="E325" i="8"/>
  <c r="E324" i="8" s="1"/>
  <c r="D325" i="8"/>
  <c r="D324" i="8" s="1"/>
  <c r="F322" i="8"/>
  <c r="F321" i="8" s="1"/>
  <c r="E322" i="8"/>
  <c r="E321" i="8" s="1"/>
  <c r="D322" i="8"/>
  <c r="D321" i="8" s="1"/>
  <c r="F318" i="8"/>
  <c r="F317" i="8" s="1"/>
  <c r="E318" i="8"/>
  <c r="E317" i="8" s="1"/>
  <c r="D318" i="8"/>
  <c r="D317" i="8" s="1"/>
  <c r="F315" i="8"/>
  <c r="F314" i="8" s="1"/>
  <c r="E315" i="8"/>
  <c r="E314" i="8" s="1"/>
  <c r="D315" i="8"/>
  <c r="D314" i="8" s="1"/>
  <c r="F309" i="8"/>
  <c r="F308" i="8" s="1"/>
  <c r="E309" i="8"/>
  <c r="E308" i="8" s="1"/>
  <c r="D309" i="8"/>
  <c r="D308" i="8" s="1"/>
  <c r="F306" i="8"/>
  <c r="F305" i="8" s="1"/>
  <c r="E306" i="8"/>
  <c r="E305" i="8" s="1"/>
  <c r="D306" i="8"/>
  <c r="D305" i="8" s="1"/>
  <c r="F302" i="8"/>
  <c r="E302" i="8"/>
  <c r="D302" i="8"/>
  <c r="F300" i="8"/>
  <c r="E300" i="8"/>
  <c r="D300" i="8"/>
  <c r="F295" i="8"/>
  <c r="F294" i="8" s="1"/>
  <c r="F293" i="8" s="1"/>
  <c r="E295" i="8"/>
  <c r="E294" i="8" s="1"/>
  <c r="E293" i="8" s="1"/>
  <c r="D295" i="8"/>
  <c r="D294" i="8" s="1"/>
  <c r="D293" i="8" s="1"/>
  <c r="F291" i="8"/>
  <c r="F290" i="8" s="1"/>
  <c r="F289" i="8" s="1"/>
  <c r="E291" i="8"/>
  <c r="E290" i="8" s="1"/>
  <c r="E289" i="8" s="1"/>
  <c r="D291" i="8"/>
  <c r="D290" i="8" s="1"/>
  <c r="D289" i="8" s="1"/>
  <c r="F286" i="8"/>
  <c r="E286" i="8"/>
  <c r="D286" i="8"/>
  <c r="F284" i="8"/>
  <c r="E284" i="8"/>
  <c r="D284" i="8"/>
  <c r="F282" i="8"/>
  <c r="E282" i="8"/>
  <c r="D282" i="8"/>
  <c r="F280" i="8"/>
  <c r="E280" i="8"/>
  <c r="D280" i="8"/>
  <c r="F278" i="8"/>
  <c r="E278" i="8"/>
  <c r="D278" i="8"/>
  <c r="F276" i="8"/>
  <c r="E276" i="8"/>
  <c r="D276" i="8"/>
  <c r="F274" i="8"/>
  <c r="E274" i="8"/>
  <c r="D274" i="8"/>
  <c r="F272" i="8"/>
  <c r="E272" i="8"/>
  <c r="D272" i="8"/>
  <c r="F270" i="8"/>
  <c r="E270" i="8"/>
  <c r="D270" i="8"/>
  <c r="F264" i="8"/>
  <c r="E264" i="8"/>
  <c r="D264" i="8"/>
  <c r="F262" i="8"/>
  <c r="E262" i="8"/>
  <c r="D262" i="8"/>
  <c r="F260" i="8"/>
  <c r="E260" i="8"/>
  <c r="D260" i="8"/>
  <c r="D255" i="8"/>
  <c r="D254" i="8" s="1"/>
  <c r="D253" i="8" s="1"/>
  <c r="F251" i="8"/>
  <c r="F250" i="8" s="1"/>
  <c r="F249" i="8" s="1"/>
  <c r="F248" i="8" s="1"/>
  <c r="E251" i="8"/>
  <c r="E250" i="8" s="1"/>
  <c r="E249" i="8" s="1"/>
  <c r="E248" i="8" s="1"/>
  <c r="D251" i="8"/>
  <c r="D250" i="8" s="1"/>
  <c r="D249" i="8" s="1"/>
  <c r="F246" i="8"/>
  <c r="F245" i="8" s="1"/>
  <c r="E246" i="8"/>
  <c r="E245" i="8" s="1"/>
  <c r="D246" i="8"/>
  <c r="D245" i="8" s="1"/>
  <c r="F242" i="8"/>
  <c r="F241" i="8" s="1"/>
  <c r="E242" i="8"/>
  <c r="E241" i="8" s="1"/>
  <c r="D242" i="8"/>
  <c r="D241" i="8" s="1"/>
  <c r="F236" i="8"/>
  <c r="E236" i="8"/>
  <c r="D236" i="8"/>
  <c r="F233" i="8"/>
  <c r="E233" i="8"/>
  <c r="D233" i="8"/>
  <c r="F229" i="8"/>
  <c r="E229" i="8"/>
  <c r="D229" i="8"/>
  <c r="F225" i="8"/>
  <c r="F224" i="8" s="1"/>
  <c r="E225" i="8"/>
  <c r="E224" i="8" s="1"/>
  <c r="D225" i="8"/>
  <c r="D224" i="8" s="1"/>
  <c r="F222" i="8"/>
  <c r="E222" i="8"/>
  <c r="D222" i="8"/>
  <c r="F219" i="8"/>
  <c r="E219" i="8"/>
  <c r="D219" i="8"/>
  <c r="F214" i="8"/>
  <c r="F213" i="8" s="1"/>
  <c r="E214" i="8"/>
  <c r="E213" i="8" s="1"/>
  <c r="D214" i="8"/>
  <c r="D213" i="8" s="1"/>
  <c r="F209" i="8"/>
  <c r="F208" i="8" s="1"/>
  <c r="F207" i="8" s="1"/>
  <c r="E209" i="8"/>
  <c r="E208" i="8" s="1"/>
  <c r="E207" i="8" s="1"/>
  <c r="D209" i="8"/>
  <c r="D208" i="8" s="1"/>
  <c r="D207" i="8" s="1"/>
  <c r="F204" i="8"/>
  <c r="F203" i="8" s="1"/>
  <c r="F202" i="8" s="1"/>
  <c r="E204" i="8"/>
  <c r="E203" i="8" s="1"/>
  <c r="E202" i="8" s="1"/>
  <c r="D204" i="8"/>
  <c r="D203" i="8" s="1"/>
  <c r="D202" i="8" s="1"/>
  <c r="F194" i="8"/>
  <c r="E194" i="8"/>
  <c r="D194" i="8"/>
  <c r="D189" i="8"/>
  <c r="F187" i="8"/>
  <c r="F186" i="8" s="1"/>
  <c r="F185" i="8" s="1"/>
  <c r="F184" i="8" s="1"/>
  <c r="E187" i="8"/>
  <c r="E186" i="8" s="1"/>
  <c r="E185" i="8" s="1"/>
  <c r="E184" i="8" s="1"/>
  <c r="D187" i="8"/>
  <c r="F180" i="8"/>
  <c r="F179" i="8" s="1"/>
  <c r="F178" i="8" s="1"/>
  <c r="F177" i="8" s="1"/>
  <c r="E180" i="8"/>
  <c r="E179" i="8" s="1"/>
  <c r="E178" i="8" s="1"/>
  <c r="E177" i="8" s="1"/>
  <c r="D180" i="8"/>
  <c r="D179" i="8" s="1"/>
  <c r="D178" i="8" s="1"/>
  <c r="D177" i="8" s="1"/>
  <c r="F173" i="8"/>
  <c r="E173" i="8"/>
  <c r="D173" i="8"/>
  <c r="F171" i="8"/>
  <c r="E171" i="8"/>
  <c r="D171" i="8"/>
  <c r="F169" i="8"/>
  <c r="E169" i="8"/>
  <c r="D169" i="8"/>
  <c r="F166" i="8"/>
  <c r="F165" i="8" s="1"/>
  <c r="E166" i="8"/>
  <c r="E165" i="8" s="1"/>
  <c r="D166" i="8"/>
  <c r="D165" i="8" s="1"/>
  <c r="F162" i="8"/>
  <c r="F161" i="8" s="1"/>
  <c r="E162" i="8"/>
  <c r="E161" i="8" s="1"/>
  <c r="D162" i="8"/>
  <c r="D161" i="8" s="1"/>
  <c r="F159" i="8"/>
  <c r="F158" i="8" s="1"/>
  <c r="E159" i="8"/>
  <c r="E158" i="8" s="1"/>
  <c r="D159" i="8"/>
  <c r="D158" i="8" s="1"/>
  <c r="F156" i="8"/>
  <c r="F155" i="8" s="1"/>
  <c r="E156" i="8"/>
  <c r="E155" i="8" s="1"/>
  <c r="D156" i="8"/>
  <c r="D155" i="8" s="1"/>
  <c r="F153" i="8"/>
  <c r="F152" i="8" s="1"/>
  <c r="E153" i="8"/>
  <c r="E152" i="8" s="1"/>
  <c r="D153" i="8"/>
  <c r="D152" i="8" s="1"/>
  <c r="F148" i="8"/>
  <c r="E148" i="8"/>
  <c r="D148" i="8"/>
  <c r="F145" i="8"/>
  <c r="E145" i="8"/>
  <c r="D145" i="8"/>
  <c r="F143" i="8"/>
  <c r="E143" i="8"/>
  <c r="D143" i="8"/>
  <c r="F141" i="8"/>
  <c r="E141" i="8"/>
  <c r="D141" i="8"/>
  <c r="F139" i="8"/>
  <c r="E139" i="8"/>
  <c r="D139" i="8"/>
  <c r="F137" i="8"/>
  <c r="E137" i="8"/>
  <c r="D137" i="8"/>
  <c r="F135" i="8"/>
  <c r="E135" i="8"/>
  <c r="D135" i="8"/>
  <c r="F132" i="8"/>
  <c r="E132" i="8"/>
  <c r="D132" i="8"/>
  <c r="F129" i="8"/>
  <c r="E129" i="8"/>
  <c r="D129" i="8"/>
  <c r="F126" i="8"/>
  <c r="E126" i="8"/>
  <c r="D126" i="8"/>
  <c r="F122" i="8"/>
  <c r="E122" i="8"/>
  <c r="D122" i="8"/>
  <c r="F120" i="8"/>
  <c r="E120" i="8"/>
  <c r="D120" i="8"/>
  <c r="F117" i="8"/>
  <c r="E117" i="8"/>
  <c r="D117" i="8"/>
  <c r="F114" i="8"/>
  <c r="E114" i="8"/>
  <c r="D114" i="8"/>
  <c r="F112" i="8"/>
  <c r="E112" i="8"/>
  <c r="D112" i="8"/>
  <c r="F110" i="8"/>
  <c r="E110" i="8"/>
  <c r="D110" i="8"/>
  <c r="F108" i="8"/>
  <c r="E108" i="8"/>
  <c r="D108" i="8"/>
  <c r="F105" i="8"/>
  <c r="E105" i="8"/>
  <c r="D105" i="8"/>
  <c r="F103" i="8"/>
  <c r="E103" i="8"/>
  <c r="D103" i="8"/>
  <c r="F101" i="8"/>
  <c r="E101" i="8"/>
  <c r="D101" i="8"/>
  <c r="F98" i="8"/>
  <c r="E98" i="8"/>
  <c r="D98" i="8"/>
  <c r="F94" i="8"/>
  <c r="E94" i="8"/>
  <c r="D94" i="8"/>
  <c r="F91" i="8"/>
  <c r="E91" i="8"/>
  <c r="D91" i="8"/>
  <c r="F85" i="8"/>
  <c r="E85" i="8"/>
  <c r="D85" i="8"/>
  <c r="F83" i="8"/>
  <c r="E83" i="8"/>
  <c r="D83" i="8"/>
  <c r="F78" i="8"/>
  <c r="F77" i="8" s="1"/>
  <c r="E78" i="8"/>
  <c r="E77" i="8" s="1"/>
  <c r="D78" i="8"/>
  <c r="D77" i="8" s="1"/>
  <c r="F75" i="8"/>
  <c r="F74" i="8" s="1"/>
  <c r="E75" i="8"/>
  <c r="E74" i="8" s="1"/>
  <c r="D75" i="8"/>
  <c r="D74" i="8" s="1"/>
  <c r="F70" i="8"/>
  <c r="F69" i="8" s="1"/>
  <c r="E70" i="8"/>
  <c r="E69" i="8" s="1"/>
  <c r="D70" i="8"/>
  <c r="D69" i="8" s="1"/>
  <c r="F67" i="8"/>
  <c r="F66" i="8" s="1"/>
  <c r="E67" i="8"/>
  <c r="E66" i="8" s="1"/>
  <c r="D67" i="8"/>
  <c r="D66" i="8" s="1"/>
  <c r="F63" i="8"/>
  <c r="F62" i="8" s="1"/>
  <c r="E63" i="8"/>
  <c r="E62" i="8" s="1"/>
  <c r="D63" i="8"/>
  <c r="D62" i="8" s="1"/>
  <c r="F59" i="8"/>
  <c r="F58" i="8" s="1"/>
  <c r="E59" i="8"/>
  <c r="E58" i="8" s="1"/>
  <c r="D59" i="8"/>
  <c r="D58" i="8" s="1"/>
  <c r="F55" i="8"/>
  <c r="E55" i="8"/>
  <c r="D55" i="8"/>
  <c r="F52" i="8"/>
  <c r="E52" i="8"/>
  <c r="D52" i="8"/>
  <c r="F49" i="8"/>
  <c r="F48" i="8" s="1"/>
  <c r="E49" i="8"/>
  <c r="E48" i="8" s="1"/>
  <c r="D49" i="8"/>
  <c r="D48" i="8" s="1"/>
  <c r="F44" i="8"/>
  <c r="F43" i="8" s="1"/>
  <c r="F42" i="8" s="1"/>
  <c r="E44" i="8"/>
  <c r="E43" i="8" s="1"/>
  <c r="E42" i="8" s="1"/>
  <c r="D44" i="8"/>
  <c r="D43" i="8" s="1"/>
  <c r="D42" i="8" s="1"/>
  <c r="F38" i="8"/>
  <c r="F37" i="8" s="1"/>
  <c r="F36" i="8" s="1"/>
  <c r="E38" i="8"/>
  <c r="E37" i="8" s="1"/>
  <c r="E36" i="8" s="1"/>
  <c r="D38" i="8"/>
  <c r="D37" i="8" s="1"/>
  <c r="D36" i="8" s="1"/>
  <c r="F32" i="8"/>
  <c r="F31" i="8" s="1"/>
  <c r="F30" i="8" s="1"/>
  <c r="E32" i="8"/>
  <c r="E31" i="8" s="1"/>
  <c r="E30" i="8" s="1"/>
  <c r="D32" i="8"/>
  <c r="D31" i="8" s="1"/>
  <c r="D30" i="8" s="1"/>
  <c r="F28" i="8"/>
  <c r="E28" i="8"/>
  <c r="D28" i="8"/>
  <c r="F25" i="8"/>
  <c r="E25" i="8"/>
  <c r="D25" i="8"/>
  <c r="F23" i="8"/>
  <c r="E23" i="8"/>
  <c r="D23" i="8"/>
  <c r="F21" i="8"/>
  <c r="E21" i="8"/>
  <c r="D21" i="8"/>
  <c r="I524" i="7"/>
  <c r="I523" i="7" s="1"/>
  <c r="I522" i="7" s="1"/>
  <c r="I521" i="7" s="1"/>
  <c r="I520" i="7" s="1"/>
  <c r="I519" i="7" s="1"/>
  <c r="H524" i="7"/>
  <c r="H523" i="7" s="1"/>
  <c r="H522" i="7" s="1"/>
  <c r="H521" i="7" s="1"/>
  <c r="H520" i="7" s="1"/>
  <c r="H519" i="7" s="1"/>
  <c r="G524" i="7"/>
  <c r="G523" i="7" s="1"/>
  <c r="G522" i="7" s="1"/>
  <c r="G521" i="7" s="1"/>
  <c r="G520" i="7" s="1"/>
  <c r="G519" i="7" s="1"/>
  <c r="I517" i="7"/>
  <c r="I516" i="7" s="1"/>
  <c r="I515" i="7" s="1"/>
  <c r="I514" i="7" s="1"/>
  <c r="I513" i="7" s="1"/>
  <c r="H517" i="7"/>
  <c r="H516" i="7" s="1"/>
  <c r="H515" i="7" s="1"/>
  <c r="H514" i="7" s="1"/>
  <c r="H513" i="7" s="1"/>
  <c r="G517" i="7"/>
  <c r="G516" i="7" s="1"/>
  <c r="G515" i="7" s="1"/>
  <c r="G514" i="7" s="1"/>
  <c r="G513" i="7" s="1"/>
  <c r="I511" i="7"/>
  <c r="H511" i="7"/>
  <c r="G511" i="7"/>
  <c r="I509" i="7"/>
  <c r="H509" i="7"/>
  <c r="G509" i="7"/>
  <c r="I503" i="7"/>
  <c r="H503" i="7"/>
  <c r="G503" i="7"/>
  <c r="G501" i="7"/>
  <c r="I497" i="7"/>
  <c r="I496" i="7" s="1"/>
  <c r="I495" i="7" s="1"/>
  <c r="I494" i="7" s="1"/>
  <c r="H497" i="7"/>
  <c r="H496" i="7" s="1"/>
  <c r="H495" i="7" s="1"/>
  <c r="H494" i="7" s="1"/>
  <c r="G497" i="7"/>
  <c r="I490" i="7"/>
  <c r="I489" i="7" s="1"/>
  <c r="I488" i="7" s="1"/>
  <c r="I487" i="7" s="1"/>
  <c r="H490" i="7"/>
  <c r="H489" i="7" s="1"/>
  <c r="H488" i="7" s="1"/>
  <c r="H487" i="7" s="1"/>
  <c r="G490" i="7"/>
  <c r="G489" i="7" s="1"/>
  <c r="G488" i="7" s="1"/>
  <c r="G487" i="7" s="1"/>
  <c r="G482" i="7"/>
  <c r="I480" i="7"/>
  <c r="H480" i="7"/>
  <c r="G480" i="7"/>
  <c r="G477" i="7" s="1"/>
  <c r="I478" i="7"/>
  <c r="H478" i="7"/>
  <c r="G478" i="7"/>
  <c r="I475" i="7"/>
  <c r="I474" i="7" s="1"/>
  <c r="H475" i="7"/>
  <c r="H474" i="7" s="1"/>
  <c r="G475" i="7"/>
  <c r="G474" i="7" s="1"/>
  <c r="I465" i="7"/>
  <c r="I464" i="7" s="1"/>
  <c r="I463" i="7" s="1"/>
  <c r="I462" i="7" s="1"/>
  <c r="H465" i="7"/>
  <c r="H464" i="7" s="1"/>
  <c r="H463" i="7" s="1"/>
  <c r="H462" i="7" s="1"/>
  <c r="G465" i="7"/>
  <c r="G464" i="7" s="1"/>
  <c r="G463" i="7" s="1"/>
  <c r="G462" i="7" s="1"/>
  <c r="I460" i="7"/>
  <c r="I459" i="7" s="1"/>
  <c r="I458" i="7" s="1"/>
  <c r="I457" i="7" s="1"/>
  <c r="H460" i="7"/>
  <c r="H459" i="7" s="1"/>
  <c r="H458" i="7" s="1"/>
  <c r="H457" i="7" s="1"/>
  <c r="G460" i="7"/>
  <c r="G459" i="7" s="1"/>
  <c r="G458" i="7" s="1"/>
  <c r="G457" i="7" s="1"/>
  <c r="I455" i="7"/>
  <c r="I454" i="7" s="1"/>
  <c r="H455" i="7"/>
  <c r="H454" i="7" s="1"/>
  <c r="G455" i="7"/>
  <c r="G454" i="7" s="1"/>
  <c r="I452" i="7"/>
  <c r="I451" i="7" s="1"/>
  <c r="H452" i="7"/>
  <c r="H451" i="7" s="1"/>
  <c r="G452" i="7"/>
  <c r="G451" i="7" s="1"/>
  <c r="I449" i="7"/>
  <c r="I448" i="7" s="1"/>
  <c r="H449" i="7"/>
  <c r="H448" i="7" s="1"/>
  <c r="G449" i="7"/>
  <c r="G448" i="7" s="1"/>
  <c r="I446" i="7"/>
  <c r="I445" i="7" s="1"/>
  <c r="H446" i="7"/>
  <c r="H445" i="7" s="1"/>
  <c r="G446" i="7"/>
  <c r="G445" i="7" s="1"/>
  <c r="I441" i="7"/>
  <c r="H441" i="7"/>
  <c r="G441" i="7"/>
  <c r="I439" i="7"/>
  <c r="H439" i="7"/>
  <c r="G439" i="7"/>
  <c r="I437" i="7"/>
  <c r="H437" i="7"/>
  <c r="G437" i="7"/>
  <c r="I435" i="7"/>
  <c r="H435" i="7"/>
  <c r="G435" i="7"/>
  <c r="I433" i="7"/>
  <c r="H433" i="7"/>
  <c r="G433" i="7"/>
  <c r="I431" i="7"/>
  <c r="H431" i="7"/>
  <c r="G431" i="7"/>
  <c r="I429" i="7"/>
  <c r="H429" i="7"/>
  <c r="G429" i="7"/>
  <c r="I427" i="7"/>
  <c r="H427" i="7"/>
  <c r="G427" i="7"/>
  <c r="I424" i="7"/>
  <c r="H424" i="7"/>
  <c r="G424" i="7"/>
  <c r="I421" i="7"/>
  <c r="H421" i="7"/>
  <c r="G421" i="7"/>
  <c r="I417" i="7"/>
  <c r="H417" i="7"/>
  <c r="G417" i="7"/>
  <c r="I415" i="7"/>
  <c r="H415" i="7"/>
  <c r="G415" i="7"/>
  <c r="I412" i="7"/>
  <c r="H412" i="7"/>
  <c r="G412" i="7"/>
  <c r="I406" i="7"/>
  <c r="H406" i="7"/>
  <c r="G406" i="7"/>
  <c r="I404" i="7"/>
  <c r="H404" i="7"/>
  <c r="G404" i="7"/>
  <c r="I402" i="7"/>
  <c r="H402" i="7"/>
  <c r="G402" i="7"/>
  <c r="I400" i="7"/>
  <c r="H400" i="7"/>
  <c r="G400" i="7"/>
  <c r="I398" i="7"/>
  <c r="H398" i="7"/>
  <c r="G398" i="7"/>
  <c r="I395" i="7"/>
  <c r="H395" i="7"/>
  <c r="G395" i="7"/>
  <c r="I392" i="7"/>
  <c r="H392" i="7"/>
  <c r="G392" i="7"/>
  <c r="I388" i="7"/>
  <c r="H388" i="7"/>
  <c r="G388" i="7"/>
  <c r="I385" i="7"/>
  <c r="H385" i="7"/>
  <c r="G385" i="7"/>
  <c r="I377" i="7"/>
  <c r="I376" i="7" s="1"/>
  <c r="I375" i="7" s="1"/>
  <c r="I374" i="7" s="1"/>
  <c r="I373" i="7" s="1"/>
  <c r="H377" i="7"/>
  <c r="H376" i="7" s="1"/>
  <c r="H375" i="7" s="1"/>
  <c r="H374" i="7" s="1"/>
  <c r="H373" i="7" s="1"/>
  <c r="G377" i="7"/>
  <c r="G376" i="7" s="1"/>
  <c r="G375" i="7" s="1"/>
  <c r="G374" i="7" s="1"/>
  <c r="G373" i="7" s="1"/>
  <c r="I370" i="7"/>
  <c r="I369" i="7" s="1"/>
  <c r="I368" i="7" s="1"/>
  <c r="I367" i="7" s="1"/>
  <c r="I366" i="7" s="1"/>
  <c r="I365" i="7" s="1"/>
  <c r="H370" i="7"/>
  <c r="H369" i="7" s="1"/>
  <c r="H368" i="7" s="1"/>
  <c r="H367" i="7" s="1"/>
  <c r="H366" i="7" s="1"/>
  <c r="H365" i="7" s="1"/>
  <c r="G370" i="7"/>
  <c r="G369" i="7" s="1"/>
  <c r="G368" i="7" s="1"/>
  <c r="G367" i="7" s="1"/>
  <c r="G366" i="7" s="1"/>
  <c r="G365" i="7" s="1"/>
  <c r="I363" i="7"/>
  <c r="I362" i="7" s="1"/>
  <c r="H363" i="7"/>
  <c r="H362" i="7" s="1"/>
  <c r="G363" i="7"/>
  <c r="G362" i="7" s="1"/>
  <c r="I360" i="7"/>
  <c r="I359" i="7" s="1"/>
  <c r="H360" i="7"/>
  <c r="H359" i="7" s="1"/>
  <c r="G360" i="7"/>
  <c r="G359" i="7" s="1"/>
  <c r="I353" i="7"/>
  <c r="I352" i="7" s="1"/>
  <c r="I351" i="7" s="1"/>
  <c r="H353" i="7"/>
  <c r="H352" i="7" s="1"/>
  <c r="H351" i="7" s="1"/>
  <c r="G353" i="7"/>
  <c r="G352" i="7" s="1"/>
  <c r="G351" i="7" s="1"/>
  <c r="I349" i="7"/>
  <c r="I348" i="7" s="1"/>
  <c r="I347" i="7" s="1"/>
  <c r="H349" i="7"/>
  <c r="H348" i="7" s="1"/>
  <c r="H347" i="7" s="1"/>
  <c r="G349" i="7"/>
  <c r="G348" i="7" s="1"/>
  <c r="G347" i="7" s="1"/>
  <c r="I345" i="7"/>
  <c r="I344" i="7" s="1"/>
  <c r="I343" i="7" s="1"/>
  <c r="H345" i="7"/>
  <c r="H344" i="7" s="1"/>
  <c r="H343" i="7" s="1"/>
  <c r="G345" i="7"/>
  <c r="G344" i="7" s="1"/>
  <c r="G343" i="7" s="1"/>
  <c r="I339" i="7"/>
  <c r="I338" i="7" s="1"/>
  <c r="I337" i="7" s="1"/>
  <c r="H339" i="7"/>
  <c r="H338" i="7" s="1"/>
  <c r="H337" i="7" s="1"/>
  <c r="G339" i="7"/>
  <c r="G338" i="7" s="1"/>
  <c r="G337" i="7" s="1"/>
  <c r="I335" i="7"/>
  <c r="I334" i="7" s="1"/>
  <c r="I333" i="7" s="1"/>
  <c r="H335" i="7"/>
  <c r="H334" i="7" s="1"/>
  <c r="H333" i="7" s="1"/>
  <c r="G335" i="7"/>
  <c r="G334" i="7" s="1"/>
  <c r="G333" i="7" s="1"/>
  <c r="I329" i="7"/>
  <c r="I328" i="7" s="1"/>
  <c r="H329" i="7"/>
  <c r="H328" i="7" s="1"/>
  <c r="G329" i="7"/>
  <c r="G328" i="7" s="1"/>
  <c r="I325" i="7"/>
  <c r="I324" i="7" s="1"/>
  <c r="H325" i="7"/>
  <c r="H324" i="7" s="1"/>
  <c r="G325" i="7"/>
  <c r="G324" i="7" s="1"/>
  <c r="I321" i="7"/>
  <c r="I320" i="7" s="1"/>
  <c r="H321" i="7"/>
  <c r="H320" i="7" s="1"/>
  <c r="G321" i="7"/>
  <c r="G320" i="7" s="1"/>
  <c r="I317" i="7"/>
  <c r="H317" i="7"/>
  <c r="G317" i="7"/>
  <c r="I314" i="7"/>
  <c r="H314" i="7"/>
  <c r="G314" i="7"/>
  <c r="I308" i="7"/>
  <c r="I307" i="7" s="1"/>
  <c r="I306" i="7" s="1"/>
  <c r="I305" i="7" s="1"/>
  <c r="I304" i="7" s="1"/>
  <c r="H308" i="7"/>
  <c r="G308" i="7"/>
  <c r="G307" i="7" s="1"/>
  <c r="G306" i="7" s="1"/>
  <c r="G305" i="7" s="1"/>
  <c r="G304" i="7" s="1"/>
  <c r="H307" i="7"/>
  <c r="H306" i="7" s="1"/>
  <c r="H305" i="7" s="1"/>
  <c r="H304" i="7" s="1"/>
  <c r="I301" i="7"/>
  <c r="I300" i="7" s="1"/>
  <c r="I299" i="7" s="1"/>
  <c r="I298" i="7" s="1"/>
  <c r="I297" i="7" s="1"/>
  <c r="H301" i="7"/>
  <c r="H300" i="7" s="1"/>
  <c r="H299" i="7" s="1"/>
  <c r="H298" i="7" s="1"/>
  <c r="H297" i="7" s="1"/>
  <c r="G301" i="7"/>
  <c r="G300" i="7" s="1"/>
  <c r="G299" i="7" s="1"/>
  <c r="G298" i="7" s="1"/>
  <c r="G297" i="7" s="1"/>
  <c r="I294" i="7"/>
  <c r="I293" i="7" s="1"/>
  <c r="I292" i="7" s="1"/>
  <c r="H294" i="7"/>
  <c r="H293" i="7" s="1"/>
  <c r="H292" i="7" s="1"/>
  <c r="G294" i="7"/>
  <c r="G293" i="7" s="1"/>
  <c r="G292" i="7" s="1"/>
  <c r="I288" i="7"/>
  <c r="I287" i="7" s="1"/>
  <c r="I286" i="7" s="1"/>
  <c r="H288" i="7"/>
  <c r="H287" i="7" s="1"/>
  <c r="H286" i="7" s="1"/>
  <c r="G288" i="7"/>
  <c r="G287" i="7" s="1"/>
  <c r="G286" i="7" s="1"/>
  <c r="I284" i="7"/>
  <c r="H284" i="7"/>
  <c r="G284" i="7"/>
  <c r="I278" i="7"/>
  <c r="H278" i="7"/>
  <c r="G278" i="7"/>
  <c r="I276" i="7"/>
  <c r="H276" i="7"/>
  <c r="G276" i="7"/>
  <c r="I269" i="7"/>
  <c r="H269" i="7"/>
  <c r="G269" i="7"/>
  <c r="I267" i="7"/>
  <c r="H267" i="7"/>
  <c r="G267" i="7"/>
  <c r="I261" i="7"/>
  <c r="I260" i="7" s="1"/>
  <c r="I259" i="7" s="1"/>
  <c r="I258" i="7" s="1"/>
  <c r="I257" i="7" s="1"/>
  <c r="H261" i="7"/>
  <c r="H260" i="7" s="1"/>
  <c r="H259" i="7" s="1"/>
  <c r="H258" i="7" s="1"/>
  <c r="H257" i="7" s="1"/>
  <c r="G261" i="7"/>
  <c r="G260" i="7" s="1"/>
  <c r="G259" i="7" s="1"/>
  <c r="G258" i="7" s="1"/>
  <c r="G257" i="7" s="1"/>
  <c r="I255" i="7"/>
  <c r="I254" i="7" s="1"/>
  <c r="I253" i="7" s="1"/>
  <c r="I252" i="7" s="1"/>
  <c r="I251" i="7" s="1"/>
  <c r="H255" i="7"/>
  <c r="H254" i="7" s="1"/>
  <c r="H253" i="7" s="1"/>
  <c r="H252" i="7" s="1"/>
  <c r="H251" i="7" s="1"/>
  <c r="G255" i="7"/>
  <c r="G254" i="7" s="1"/>
  <c r="G253" i="7" s="1"/>
  <c r="G252" i="7" s="1"/>
  <c r="G251" i="7" s="1"/>
  <c r="I248" i="7"/>
  <c r="I247" i="7" s="1"/>
  <c r="I246" i="7" s="1"/>
  <c r="H248" i="7"/>
  <c r="H247" i="7" s="1"/>
  <c r="H246" i="7" s="1"/>
  <c r="G248" i="7"/>
  <c r="G247" i="7" s="1"/>
  <c r="G246" i="7" s="1"/>
  <c r="I234" i="7"/>
  <c r="I233" i="7" s="1"/>
  <c r="I232" i="7" s="1"/>
  <c r="I231" i="7" s="1"/>
  <c r="I230" i="7" s="1"/>
  <c r="H234" i="7"/>
  <c r="H233" i="7" s="1"/>
  <c r="H232" i="7" s="1"/>
  <c r="H231" i="7" s="1"/>
  <c r="H230" i="7" s="1"/>
  <c r="G234" i="7"/>
  <c r="G233" i="7" s="1"/>
  <c r="G232" i="7" s="1"/>
  <c r="G231" i="7" s="1"/>
  <c r="G230" i="7" s="1"/>
  <c r="I228" i="7"/>
  <c r="H228" i="7"/>
  <c r="G228" i="7"/>
  <c r="I226" i="7"/>
  <c r="H226" i="7"/>
  <c r="G226" i="7"/>
  <c r="I224" i="7"/>
  <c r="H224" i="7"/>
  <c r="G224" i="7"/>
  <c r="I222" i="7"/>
  <c r="H222" i="7"/>
  <c r="G222" i="7"/>
  <c r="I220" i="7"/>
  <c r="H220" i="7"/>
  <c r="G220" i="7"/>
  <c r="I218" i="7"/>
  <c r="H218" i="7"/>
  <c r="G218" i="7"/>
  <c r="I216" i="7"/>
  <c r="H216" i="7"/>
  <c r="G216" i="7"/>
  <c r="I214" i="7"/>
  <c r="H214" i="7"/>
  <c r="G214" i="7"/>
  <c r="I205" i="7"/>
  <c r="H205" i="7"/>
  <c r="G205" i="7"/>
  <c r="I203" i="7"/>
  <c r="H203" i="7"/>
  <c r="G203" i="7"/>
  <c r="G201" i="7" s="1"/>
  <c r="I201" i="7"/>
  <c r="H201" i="7"/>
  <c r="I195" i="7"/>
  <c r="I194" i="7" s="1"/>
  <c r="H195" i="7"/>
  <c r="H194" i="7" s="1"/>
  <c r="G195" i="7"/>
  <c r="I187" i="7"/>
  <c r="I186" i="7" s="1"/>
  <c r="I185" i="7" s="1"/>
  <c r="I184" i="7" s="1"/>
  <c r="I183" i="7" s="1"/>
  <c r="H187" i="7"/>
  <c r="H186" i="7" s="1"/>
  <c r="H185" i="7" s="1"/>
  <c r="H184" i="7" s="1"/>
  <c r="H183" i="7" s="1"/>
  <c r="G187" i="7"/>
  <c r="G186" i="7" s="1"/>
  <c r="G185" i="7" s="1"/>
  <c r="G184" i="7" s="1"/>
  <c r="G183" i="7" s="1"/>
  <c r="I180" i="7"/>
  <c r="H180" i="7"/>
  <c r="G180" i="7"/>
  <c r="I177" i="7"/>
  <c r="H177" i="7"/>
  <c r="G178" i="7"/>
  <c r="G177" i="7" s="1"/>
  <c r="I175" i="7"/>
  <c r="I174" i="7" s="1"/>
  <c r="H175" i="7"/>
  <c r="H174" i="7" s="1"/>
  <c r="G175" i="7"/>
  <c r="G174" i="7" s="1"/>
  <c r="I170" i="7"/>
  <c r="H170" i="7"/>
  <c r="G170" i="7"/>
  <c r="I168" i="7"/>
  <c r="I167" i="7" s="1"/>
  <c r="H168" i="7"/>
  <c r="H167" i="7" s="1"/>
  <c r="G168" i="7"/>
  <c r="G167" i="7" s="1"/>
  <c r="I159" i="7"/>
  <c r="I158" i="7" s="1"/>
  <c r="I157" i="7" s="1"/>
  <c r="H159" i="7"/>
  <c r="H158" i="7" s="1"/>
  <c r="H157" i="7" s="1"/>
  <c r="G159" i="7"/>
  <c r="G158" i="7" s="1"/>
  <c r="G157" i="7" s="1"/>
  <c r="I154" i="7"/>
  <c r="H154" i="7"/>
  <c r="G154" i="7"/>
  <c r="I152" i="7"/>
  <c r="H152" i="7"/>
  <c r="G152" i="7"/>
  <c r="I149" i="7"/>
  <c r="H149" i="7"/>
  <c r="G149" i="7"/>
  <c r="I145" i="7"/>
  <c r="H145" i="7"/>
  <c r="G145" i="7"/>
  <c r="I142" i="7"/>
  <c r="I141" i="7" s="1"/>
  <c r="I140" i="7" s="1"/>
  <c r="H142" i="7"/>
  <c r="H141" i="7" s="1"/>
  <c r="H140" i="7" s="1"/>
  <c r="G142" i="7"/>
  <c r="G141" i="7" s="1"/>
  <c r="I136" i="7"/>
  <c r="I135" i="7" s="1"/>
  <c r="I134" i="7" s="1"/>
  <c r="I133" i="7" s="1"/>
  <c r="H136" i="7"/>
  <c r="H135" i="7" s="1"/>
  <c r="H134" i="7" s="1"/>
  <c r="H133" i="7" s="1"/>
  <c r="G136" i="7"/>
  <c r="G135" i="7" s="1"/>
  <c r="G134" i="7" s="1"/>
  <c r="G133" i="7" s="1"/>
  <c r="I131" i="7"/>
  <c r="I130" i="7" s="1"/>
  <c r="I129" i="7" s="1"/>
  <c r="I128" i="7" s="1"/>
  <c r="H131" i="7"/>
  <c r="H130" i="7" s="1"/>
  <c r="H129" i="7" s="1"/>
  <c r="H128" i="7" s="1"/>
  <c r="G131" i="7"/>
  <c r="G130" i="7" s="1"/>
  <c r="G129" i="7" s="1"/>
  <c r="G128" i="7" s="1"/>
  <c r="I126" i="7"/>
  <c r="I125" i="7" s="1"/>
  <c r="I124" i="7" s="1"/>
  <c r="I123" i="7" s="1"/>
  <c r="H126" i="7"/>
  <c r="H125" i="7" s="1"/>
  <c r="H124" i="7" s="1"/>
  <c r="H123" i="7" s="1"/>
  <c r="G126" i="7"/>
  <c r="G125" i="7" s="1"/>
  <c r="G124" i="7" s="1"/>
  <c r="G123" i="7" s="1"/>
  <c r="I121" i="7"/>
  <c r="I120" i="7" s="1"/>
  <c r="I119" i="7" s="1"/>
  <c r="I118" i="7" s="1"/>
  <c r="H121" i="7"/>
  <c r="H120" i="7" s="1"/>
  <c r="H119" i="7" s="1"/>
  <c r="H118" i="7" s="1"/>
  <c r="G121" i="7"/>
  <c r="G120" i="7" s="1"/>
  <c r="G119" i="7" s="1"/>
  <c r="G118" i="7" s="1"/>
  <c r="I116" i="7"/>
  <c r="I115" i="7" s="1"/>
  <c r="I114" i="7" s="1"/>
  <c r="I113" i="7" s="1"/>
  <c r="H116" i="7"/>
  <c r="H115" i="7" s="1"/>
  <c r="H114" i="7" s="1"/>
  <c r="H113" i="7" s="1"/>
  <c r="G116" i="7"/>
  <c r="G115" i="7" s="1"/>
  <c r="G114" i="7" s="1"/>
  <c r="G113" i="7" s="1"/>
  <c r="I110" i="7"/>
  <c r="I109" i="7" s="1"/>
  <c r="I108" i="7" s="1"/>
  <c r="I107" i="7" s="1"/>
  <c r="H110" i="7"/>
  <c r="H109" i="7" s="1"/>
  <c r="H108" i="7" s="1"/>
  <c r="H107" i="7" s="1"/>
  <c r="G110" i="7"/>
  <c r="G109" i="7" s="1"/>
  <c r="G108" i="7" s="1"/>
  <c r="G107" i="7" s="1"/>
  <c r="I105" i="7"/>
  <c r="I104" i="7" s="1"/>
  <c r="I103" i="7" s="1"/>
  <c r="I102" i="7" s="1"/>
  <c r="H105" i="7"/>
  <c r="H104" i="7" s="1"/>
  <c r="H103" i="7" s="1"/>
  <c r="H102" i="7" s="1"/>
  <c r="G105" i="7"/>
  <c r="G104" i="7" s="1"/>
  <c r="G103" i="7" s="1"/>
  <c r="G102" i="7" s="1"/>
  <c r="I99" i="7"/>
  <c r="I98" i="7" s="1"/>
  <c r="I97" i="7" s="1"/>
  <c r="I96" i="7" s="1"/>
  <c r="H99" i="7"/>
  <c r="H98" i="7" s="1"/>
  <c r="H97" i="7" s="1"/>
  <c r="H96" i="7" s="1"/>
  <c r="G99" i="7"/>
  <c r="G98" i="7" s="1"/>
  <c r="G97" i="7" s="1"/>
  <c r="G96" i="7" s="1"/>
  <c r="I89" i="7"/>
  <c r="I88" i="7" s="1"/>
  <c r="H89" i="7"/>
  <c r="H88" i="7" s="1"/>
  <c r="G89" i="7"/>
  <c r="G88" i="7" s="1"/>
  <c r="I86" i="7"/>
  <c r="I85" i="7" s="1"/>
  <c r="H86" i="7"/>
  <c r="H85" i="7" s="1"/>
  <c r="G86" i="7"/>
  <c r="G85" i="7" s="1"/>
  <c r="I82" i="7"/>
  <c r="I81" i="7" s="1"/>
  <c r="I80" i="7" s="1"/>
  <c r="I79" i="7" s="1"/>
  <c r="H82" i="7"/>
  <c r="H81" i="7" s="1"/>
  <c r="H80" i="7" s="1"/>
  <c r="H79" i="7" s="1"/>
  <c r="G82" i="7"/>
  <c r="G81" i="7" s="1"/>
  <c r="G80" i="7" s="1"/>
  <c r="G79" i="7" s="1"/>
  <c r="I76" i="7"/>
  <c r="I75" i="7" s="1"/>
  <c r="I74" i="7" s="1"/>
  <c r="I73" i="7" s="1"/>
  <c r="H76" i="7"/>
  <c r="H75" i="7" s="1"/>
  <c r="H74" i="7" s="1"/>
  <c r="H73" i="7" s="1"/>
  <c r="G76" i="7"/>
  <c r="G75" i="7" s="1"/>
  <c r="G74" i="7" s="1"/>
  <c r="G73" i="7" s="1"/>
  <c r="I71" i="7"/>
  <c r="I70" i="7" s="1"/>
  <c r="I69" i="7" s="1"/>
  <c r="H71" i="7"/>
  <c r="H70" i="7" s="1"/>
  <c r="H69" i="7" s="1"/>
  <c r="G71" i="7"/>
  <c r="G70" i="7" s="1"/>
  <c r="G69" i="7" s="1"/>
  <c r="I67" i="7"/>
  <c r="H67" i="7"/>
  <c r="G67" i="7"/>
  <c r="I65" i="7"/>
  <c r="H65" i="7"/>
  <c r="G65" i="7"/>
  <c r="I61" i="7"/>
  <c r="I60" i="7" s="1"/>
  <c r="I59" i="7" s="1"/>
  <c r="I58" i="7" s="1"/>
  <c r="H61" i="7"/>
  <c r="H60" i="7" s="1"/>
  <c r="H59" i="7" s="1"/>
  <c r="H58" i="7" s="1"/>
  <c r="G61" i="7"/>
  <c r="G60" i="7" s="1"/>
  <c r="G59" i="7" s="1"/>
  <c r="G58" i="7" s="1"/>
  <c r="I56" i="7"/>
  <c r="H56" i="7"/>
  <c r="G56" i="7"/>
  <c r="I54" i="7"/>
  <c r="I53" i="7" s="1"/>
  <c r="I52" i="7" s="1"/>
  <c r="I51" i="7" s="1"/>
  <c r="H54" i="7"/>
  <c r="H53" i="7" s="1"/>
  <c r="H52" i="7" s="1"/>
  <c r="H51" i="7" s="1"/>
  <c r="G54" i="7"/>
  <c r="G53" i="7" s="1"/>
  <c r="G52" i="7" s="1"/>
  <c r="G51" i="7" s="1"/>
  <c r="I49" i="7"/>
  <c r="I48" i="7" s="1"/>
  <c r="I47" i="7" s="1"/>
  <c r="I46" i="7" s="1"/>
  <c r="H49" i="7"/>
  <c r="H48" i="7" s="1"/>
  <c r="H47" i="7" s="1"/>
  <c r="H46" i="7" s="1"/>
  <c r="G49" i="7"/>
  <c r="G48" i="7" s="1"/>
  <c r="G47" i="7" s="1"/>
  <c r="G46" i="7" s="1"/>
  <c r="I44" i="7"/>
  <c r="I43" i="7" s="1"/>
  <c r="H44" i="7"/>
  <c r="H43" i="7" s="1"/>
  <c r="G44" i="7"/>
  <c r="G43" i="7" s="1"/>
  <c r="I40" i="7"/>
  <c r="I39" i="7" s="1"/>
  <c r="H40" i="7"/>
  <c r="H39" i="7" s="1"/>
  <c r="G40" i="7"/>
  <c r="G39" i="7" s="1"/>
  <c r="I35" i="7"/>
  <c r="I34" i="7" s="1"/>
  <c r="I33" i="7" s="1"/>
  <c r="I32" i="7" s="1"/>
  <c r="H35" i="7"/>
  <c r="H34" i="7" s="1"/>
  <c r="H33" i="7" s="1"/>
  <c r="H32" i="7" s="1"/>
  <c r="G35" i="7"/>
  <c r="G34" i="7" s="1"/>
  <c r="G33" i="7" s="1"/>
  <c r="G32" i="7" s="1"/>
  <c r="I29" i="7"/>
  <c r="I28" i="7" s="1"/>
  <c r="H29" i="7"/>
  <c r="H28" i="7" s="1"/>
  <c r="G29" i="7"/>
  <c r="G28" i="7" s="1"/>
  <c r="I26" i="7"/>
  <c r="I25" i="7" s="1"/>
  <c r="I24" i="7" s="1"/>
  <c r="I23" i="7" s="1"/>
  <c r="H26" i="7"/>
  <c r="H25" i="7" s="1"/>
  <c r="H24" i="7" s="1"/>
  <c r="H23" i="7" s="1"/>
  <c r="G26" i="7"/>
  <c r="G25" i="7" s="1"/>
  <c r="G24" i="7" s="1"/>
  <c r="G23" i="7" s="1"/>
  <c r="I20" i="7"/>
  <c r="I19" i="7" s="1"/>
  <c r="I18" i="7" s="1"/>
  <c r="I17" i="7" s="1"/>
  <c r="H20" i="7"/>
  <c r="H19" i="7" s="1"/>
  <c r="H18" i="7" s="1"/>
  <c r="H17" i="7" s="1"/>
  <c r="G20" i="7"/>
  <c r="G19" i="7" s="1"/>
  <c r="G18" i="7" s="1"/>
  <c r="G17" i="7" s="1"/>
  <c r="H516" i="6"/>
  <c r="H515" i="6" s="1"/>
  <c r="H514" i="6" s="1"/>
  <c r="H513" i="6" s="1"/>
  <c r="H512" i="6" s="1"/>
  <c r="H511" i="6" s="1"/>
  <c r="G516" i="6"/>
  <c r="G515" i="6" s="1"/>
  <c r="G514" i="6" s="1"/>
  <c r="G513" i="6" s="1"/>
  <c r="G512" i="6" s="1"/>
  <c r="G511" i="6" s="1"/>
  <c r="F516" i="6"/>
  <c r="F515" i="6" s="1"/>
  <c r="F514" i="6" s="1"/>
  <c r="F513" i="6" s="1"/>
  <c r="F512" i="6" s="1"/>
  <c r="F511" i="6" s="1"/>
  <c r="H507" i="6"/>
  <c r="H506" i="6" s="1"/>
  <c r="H505" i="6" s="1"/>
  <c r="H504" i="6" s="1"/>
  <c r="H503" i="6" s="1"/>
  <c r="G507" i="6"/>
  <c r="G506" i="6" s="1"/>
  <c r="G505" i="6" s="1"/>
  <c r="G504" i="6" s="1"/>
  <c r="G503" i="6" s="1"/>
  <c r="F507" i="6"/>
  <c r="F506" i="6" s="1"/>
  <c r="F505" i="6" s="1"/>
  <c r="F504" i="6" s="1"/>
  <c r="F503" i="6" s="1"/>
  <c r="H501" i="6"/>
  <c r="H500" i="6" s="1"/>
  <c r="G501" i="6"/>
  <c r="G500" i="6" s="1"/>
  <c r="F501" i="6"/>
  <c r="F500" i="6" s="1"/>
  <c r="H497" i="6"/>
  <c r="H496" i="6" s="1"/>
  <c r="G497" i="6"/>
  <c r="G496" i="6" s="1"/>
  <c r="F497" i="6"/>
  <c r="F496" i="6" s="1"/>
  <c r="H492" i="6"/>
  <c r="H491" i="6" s="1"/>
  <c r="G492" i="6"/>
  <c r="G491" i="6" s="1"/>
  <c r="F492" i="6"/>
  <c r="F491" i="6" s="1"/>
  <c r="H484" i="6"/>
  <c r="H483" i="6" s="1"/>
  <c r="H482" i="6" s="1"/>
  <c r="G484" i="6"/>
  <c r="G483" i="6" s="1"/>
  <c r="G482" i="6" s="1"/>
  <c r="F484" i="6"/>
  <c r="F483" i="6" s="1"/>
  <c r="F482" i="6" s="1"/>
  <c r="H480" i="6"/>
  <c r="H479" i="6" s="1"/>
  <c r="H478" i="6" s="1"/>
  <c r="G480" i="6"/>
  <c r="G479" i="6" s="1"/>
  <c r="G478" i="6" s="1"/>
  <c r="F480" i="6"/>
  <c r="F479" i="6" s="1"/>
  <c r="F478" i="6" s="1"/>
  <c r="H476" i="6"/>
  <c r="H475" i="6" s="1"/>
  <c r="H474" i="6" s="1"/>
  <c r="G476" i="6"/>
  <c r="G475" i="6" s="1"/>
  <c r="G474" i="6" s="1"/>
  <c r="F476" i="6"/>
  <c r="F475" i="6" s="1"/>
  <c r="F474" i="6" s="1"/>
  <c r="H470" i="6"/>
  <c r="H469" i="6" s="1"/>
  <c r="H468" i="6" s="1"/>
  <c r="H467" i="6" s="1"/>
  <c r="G470" i="6"/>
  <c r="G469" i="6" s="1"/>
  <c r="G468" i="6" s="1"/>
  <c r="G467" i="6" s="1"/>
  <c r="F470" i="6"/>
  <c r="F469" i="6" s="1"/>
  <c r="F468" i="6" s="1"/>
  <c r="F467" i="6" s="1"/>
  <c r="H465" i="6"/>
  <c r="H464" i="6" s="1"/>
  <c r="H463" i="6" s="1"/>
  <c r="G465" i="6"/>
  <c r="G464" i="6" s="1"/>
  <c r="G463" i="6" s="1"/>
  <c r="F465" i="6"/>
  <c r="F464" i="6" s="1"/>
  <c r="F463" i="6" s="1"/>
  <c r="H461" i="6"/>
  <c r="H460" i="6" s="1"/>
  <c r="H459" i="6" s="1"/>
  <c r="G461" i="6"/>
  <c r="G460" i="6" s="1"/>
  <c r="G459" i="6" s="1"/>
  <c r="F461" i="6"/>
  <c r="F460" i="6" s="1"/>
  <c r="F459" i="6" s="1"/>
  <c r="H455" i="6"/>
  <c r="G455" i="6"/>
  <c r="F455" i="6"/>
  <c r="H453" i="6"/>
  <c r="G453" i="6"/>
  <c r="F453" i="6"/>
  <c r="H448" i="6"/>
  <c r="H447" i="6" s="1"/>
  <c r="G448" i="6"/>
  <c r="G447" i="6" s="1"/>
  <c r="F448" i="6"/>
  <c r="F447" i="6" s="1"/>
  <c r="H444" i="6"/>
  <c r="H443" i="6" s="1"/>
  <c r="G444" i="6"/>
  <c r="G443" i="6" s="1"/>
  <c r="F444" i="6"/>
  <c r="F443" i="6" s="1"/>
  <c r="H440" i="6"/>
  <c r="H439" i="6" s="1"/>
  <c r="G440" i="6"/>
  <c r="G439" i="6" s="1"/>
  <c r="F440" i="6"/>
  <c r="F439" i="6" s="1"/>
  <c r="H436" i="6"/>
  <c r="G436" i="6"/>
  <c r="F436" i="6"/>
  <c r="H433" i="6"/>
  <c r="G433" i="6"/>
  <c r="F433" i="6"/>
  <c r="H427" i="6"/>
  <c r="H426" i="6" s="1"/>
  <c r="H425" i="6" s="1"/>
  <c r="H424" i="6" s="1"/>
  <c r="H423" i="6" s="1"/>
  <c r="G427" i="6"/>
  <c r="G426" i="6" s="1"/>
  <c r="G425" i="6" s="1"/>
  <c r="G424" i="6" s="1"/>
  <c r="F427" i="6"/>
  <c r="F426" i="6" s="1"/>
  <c r="F425" i="6" s="1"/>
  <c r="F424" i="6" s="1"/>
  <c r="F423" i="6" s="1"/>
  <c r="H420" i="6"/>
  <c r="H419" i="6" s="1"/>
  <c r="H418" i="6" s="1"/>
  <c r="H417" i="6" s="1"/>
  <c r="H416" i="6" s="1"/>
  <c r="G420" i="6"/>
  <c r="G419" i="6" s="1"/>
  <c r="G418" i="6" s="1"/>
  <c r="G417" i="6" s="1"/>
  <c r="G416" i="6" s="1"/>
  <c r="F420" i="6"/>
  <c r="F419" i="6" s="1"/>
  <c r="F418" i="6" s="1"/>
  <c r="F417" i="6" s="1"/>
  <c r="F416" i="6" s="1"/>
  <c r="H413" i="6"/>
  <c r="H412" i="6" s="1"/>
  <c r="H411" i="6" s="1"/>
  <c r="G413" i="6"/>
  <c r="G412" i="6" s="1"/>
  <c r="G411" i="6" s="1"/>
  <c r="F413" i="6"/>
  <c r="F412" i="6" s="1"/>
  <c r="F411" i="6" s="1"/>
  <c r="H407" i="6"/>
  <c r="H406" i="6" s="1"/>
  <c r="H405" i="6" s="1"/>
  <c r="G407" i="6"/>
  <c r="G406" i="6" s="1"/>
  <c r="G405" i="6" s="1"/>
  <c r="F407" i="6"/>
  <c r="F406" i="6" s="1"/>
  <c r="F405" i="6" s="1"/>
  <c r="H403" i="6"/>
  <c r="G403" i="6"/>
  <c r="F403" i="6"/>
  <c r="H399" i="6"/>
  <c r="G399" i="6"/>
  <c r="H397" i="6"/>
  <c r="G397" i="6"/>
  <c r="F397" i="6"/>
  <c r="H395" i="6"/>
  <c r="G395" i="6"/>
  <c r="F395" i="6"/>
  <c r="H387" i="6"/>
  <c r="G387" i="6"/>
  <c r="F387" i="6"/>
  <c r="H384" i="6"/>
  <c r="G384" i="6"/>
  <c r="F384" i="6"/>
  <c r="H380" i="6"/>
  <c r="G380" i="6"/>
  <c r="F380" i="6"/>
  <c r="H373" i="6"/>
  <c r="H372" i="6" s="1"/>
  <c r="H371" i="6" s="1"/>
  <c r="H370" i="6" s="1"/>
  <c r="G373" i="6"/>
  <c r="G372" i="6" s="1"/>
  <c r="G371" i="6" s="1"/>
  <c r="G370" i="6" s="1"/>
  <c r="F373" i="6"/>
  <c r="F372" i="6" s="1"/>
  <c r="F371" i="6" s="1"/>
  <c r="F370" i="6" s="1"/>
  <c r="H366" i="6"/>
  <c r="H365" i="6" s="1"/>
  <c r="H364" i="6" s="1"/>
  <c r="H363" i="6" s="1"/>
  <c r="H362" i="6" s="1"/>
  <c r="G366" i="6"/>
  <c r="G365" i="6" s="1"/>
  <c r="G364" i="6" s="1"/>
  <c r="G363" i="6" s="1"/>
  <c r="G362" i="6" s="1"/>
  <c r="F366" i="6"/>
  <c r="F365" i="6" s="1"/>
  <c r="F364" i="6" s="1"/>
  <c r="F363" i="6" s="1"/>
  <c r="F362" i="6" s="1"/>
  <c r="H358" i="6"/>
  <c r="G358" i="6"/>
  <c r="F358" i="6"/>
  <c r="H356" i="6"/>
  <c r="G356" i="6"/>
  <c r="F356" i="6"/>
  <c r="H354" i="6"/>
  <c r="G354" i="6"/>
  <c r="F354" i="6"/>
  <c r="H351" i="6"/>
  <c r="H350" i="6" s="1"/>
  <c r="G351" i="6"/>
  <c r="G350" i="6" s="1"/>
  <c r="F351" i="6"/>
  <c r="F350" i="6" s="1"/>
  <c r="H341" i="6"/>
  <c r="H340" i="6" s="1"/>
  <c r="H339" i="6" s="1"/>
  <c r="H338" i="6" s="1"/>
  <c r="G341" i="6"/>
  <c r="G340" i="6" s="1"/>
  <c r="G339" i="6" s="1"/>
  <c r="G338" i="6" s="1"/>
  <c r="F341" i="6"/>
  <c r="F340" i="6" s="1"/>
  <c r="F339" i="6" s="1"/>
  <c r="F338" i="6" s="1"/>
  <c r="H336" i="6"/>
  <c r="H335" i="6" s="1"/>
  <c r="H334" i="6" s="1"/>
  <c r="H333" i="6" s="1"/>
  <c r="G336" i="6"/>
  <c r="G335" i="6" s="1"/>
  <c r="G334" i="6" s="1"/>
  <c r="G333" i="6" s="1"/>
  <c r="F336" i="6"/>
  <c r="F335" i="6" s="1"/>
  <c r="F334" i="6" s="1"/>
  <c r="F333" i="6" s="1"/>
  <c r="H331" i="6"/>
  <c r="H330" i="6" s="1"/>
  <c r="G331" i="6"/>
  <c r="G330" i="6" s="1"/>
  <c r="F331" i="6"/>
  <c r="F330" i="6" s="1"/>
  <c r="H328" i="6"/>
  <c r="H327" i="6" s="1"/>
  <c r="H325" i="6" s="1"/>
  <c r="G328" i="6"/>
  <c r="G327" i="6" s="1"/>
  <c r="F328" i="6"/>
  <c r="F327" i="6" s="1"/>
  <c r="G325" i="6"/>
  <c r="F325" i="6"/>
  <c r="H324" i="6"/>
  <c r="G324" i="6"/>
  <c r="F324" i="6"/>
  <c r="H322" i="6"/>
  <c r="H321" i="6" s="1"/>
  <c r="G322" i="6"/>
  <c r="G321" i="6" s="1"/>
  <c r="F322" i="6"/>
  <c r="F321" i="6" s="1"/>
  <c r="H317" i="6"/>
  <c r="G317" i="6"/>
  <c r="F317" i="6"/>
  <c r="H315" i="6"/>
  <c r="G315" i="6"/>
  <c r="F315" i="6"/>
  <c r="H313" i="6"/>
  <c r="G313" i="6"/>
  <c r="F313" i="6"/>
  <c r="H311" i="6"/>
  <c r="G311" i="6"/>
  <c r="F311" i="6"/>
  <c r="H309" i="6"/>
  <c r="G309" i="6"/>
  <c r="F309" i="6"/>
  <c r="H307" i="6"/>
  <c r="G307" i="6"/>
  <c r="F307" i="6"/>
  <c r="H305" i="6"/>
  <c r="G305" i="6"/>
  <c r="F305" i="6"/>
  <c r="H303" i="6"/>
  <c r="G303" i="6"/>
  <c r="F303" i="6"/>
  <c r="H300" i="6"/>
  <c r="G300" i="6"/>
  <c r="F300" i="6"/>
  <c r="H297" i="6"/>
  <c r="G297" i="6"/>
  <c r="F297" i="6"/>
  <c r="H293" i="6"/>
  <c r="G293" i="6"/>
  <c r="F293" i="6"/>
  <c r="H291" i="6"/>
  <c r="G291" i="6"/>
  <c r="F291" i="6"/>
  <c r="H288" i="6"/>
  <c r="G288" i="6"/>
  <c r="F288" i="6"/>
  <c r="H282" i="6"/>
  <c r="H281" i="6" s="1"/>
  <c r="H280" i="6" s="1"/>
  <c r="H279" i="6" s="1"/>
  <c r="G282" i="6"/>
  <c r="G281" i="6" s="1"/>
  <c r="G280" i="6" s="1"/>
  <c r="G279" i="6" s="1"/>
  <c r="F282" i="6"/>
  <c r="F281" i="6" s="1"/>
  <c r="F280" i="6" s="1"/>
  <c r="F279" i="6" s="1"/>
  <c r="H277" i="6"/>
  <c r="G277" i="6"/>
  <c r="F277" i="6"/>
  <c r="H275" i="6"/>
  <c r="G275" i="6"/>
  <c r="F275" i="6"/>
  <c r="H273" i="6"/>
  <c r="G273" i="6"/>
  <c r="F273" i="6"/>
  <c r="H271" i="6"/>
  <c r="G271" i="6"/>
  <c r="F271" i="6"/>
  <c r="H269" i="6"/>
  <c r="G269" i="6"/>
  <c r="F269" i="6"/>
  <c r="H266" i="6"/>
  <c r="G266" i="6"/>
  <c r="F266" i="6"/>
  <c r="H263" i="6"/>
  <c r="G263" i="6"/>
  <c r="F263" i="6"/>
  <c r="H259" i="6"/>
  <c r="G259" i="6"/>
  <c r="F259" i="6"/>
  <c r="H256" i="6"/>
  <c r="G256" i="6"/>
  <c r="F256" i="6"/>
  <c r="H249" i="6"/>
  <c r="H248" i="6" s="1"/>
  <c r="H247" i="6" s="1"/>
  <c r="G249" i="6"/>
  <c r="G248" i="6" s="1"/>
  <c r="G247" i="6" s="1"/>
  <c r="F249" i="6"/>
  <c r="F248" i="6" s="1"/>
  <c r="F247" i="6" s="1"/>
  <c r="H235" i="6"/>
  <c r="H234" i="6" s="1"/>
  <c r="H233" i="6" s="1"/>
  <c r="H232" i="6" s="1"/>
  <c r="H231" i="6" s="1"/>
  <c r="G235" i="6"/>
  <c r="G234" i="6" s="1"/>
  <c r="G233" i="6" s="1"/>
  <c r="G232" i="6" s="1"/>
  <c r="G231" i="6" s="1"/>
  <c r="F235" i="6"/>
  <c r="F234" i="6" s="1"/>
  <c r="F233" i="6" s="1"/>
  <c r="F232" i="6" s="1"/>
  <c r="F231" i="6" s="1"/>
  <c r="H229" i="6"/>
  <c r="G229" i="6"/>
  <c r="F229" i="6"/>
  <c r="H227" i="6"/>
  <c r="G227" i="6"/>
  <c r="F227" i="6"/>
  <c r="H225" i="6"/>
  <c r="G225" i="6"/>
  <c r="F225" i="6"/>
  <c r="H223" i="6"/>
  <c r="G223" i="6"/>
  <c r="F223" i="6"/>
  <c r="H221" i="6"/>
  <c r="G221" i="6"/>
  <c r="F221" i="6"/>
  <c r="H219" i="6"/>
  <c r="G219" i="6"/>
  <c r="F219" i="6"/>
  <c r="H217" i="6"/>
  <c r="G217" i="6"/>
  <c r="F217" i="6"/>
  <c r="H215" i="6"/>
  <c r="G215" i="6"/>
  <c r="F215" i="6"/>
  <c r="H212" i="6"/>
  <c r="G212" i="6"/>
  <c r="F212" i="6"/>
  <c r="H206" i="6"/>
  <c r="G206" i="6"/>
  <c r="F206" i="6"/>
  <c r="H204" i="6"/>
  <c r="G204" i="6"/>
  <c r="F204" i="6"/>
  <c r="H202" i="6"/>
  <c r="G202" i="6"/>
  <c r="F202" i="6"/>
  <c r="H196" i="6"/>
  <c r="H194" i="6" s="1"/>
  <c r="H193" i="6" s="1"/>
  <c r="H192" i="6" s="1"/>
  <c r="G196" i="6"/>
  <c r="G195" i="6" s="1"/>
  <c r="F196" i="6"/>
  <c r="F195" i="6" s="1"/>
  <c r="H188" i="6"/>
  <c r="H187" i="6" s="1"/>
  <c r="H186" i="6" s="1"/>
  <c r="H185" i="6" s="1"/>
  <c r="H184" i="6" s="1"/>
  <c r="G188" i="6"/>
  <c r="G187" i="6" s="1"/>
  <c r="G186" i="6" s="1"/>
  <c r="G185" i="6" s="1"/>
  <c r="G184" i="6" s="1"/>
  <c r="F188" i="6"/>
  <c r="F187" i="6" s="1"/>
  <c r="F186" i="6" s="1"/>
  <c r="F185" i="6" s="1"/>
  <c r="F184" i="6" s="1"/>
  <c r="H181" i="6"/>
  <c r="H180" i="6" s="1"/>
  <c r="G181" i="6"/>
  <c r="G180" i="6" s="1"/>
  <c r="F181" i="6"/>
  <c r="F180" i="6" s="1"/>
  <c r="H178" i="6"/>
  <c r="H177" i="6" s="1"/>
  <c r="G178" i="6"/>
  <c r="G177" i="6" s="1"/>
  <c r="F178" i="6"/>
  <c r="F177" i="6" s="1"/>
  <c r="H175" i="6"/>
  <c r="H174" i="6" s="1"/>
  <c r="G175" i="6"/>
  <c r="G174" i="6" s="1"/>
  <c r="F175" i="6"/>
  <c r="F174" i="6" s="1"/>
  <c r="H171" i="6"/>
  <c r="H170" i="6" s="1"/>
  <c r="G171" i="6"/>
  <c r="G170" i="6" s="1"/>
  <c r="F171" i="6"/>
  <c r="F170" i="6" s="1"/>
  <c r="H168" i="6"/>
  <c r="H167" i="6" s="1"/>
  <c r="G168" i="6"/>
  <c r="G167" i="6" s="1"/>
  <c r="F168" i="6"/>
  <c r="F167" i="6" s="1"/>
  <c r="H159" i="6"/>
  <c r="H158" i="6" s="1"/>
  <c r="H157" i="6" s="1"/>
  <c r="G159" i="6"/>
  <c r="G158" i="6" s="1"/>
  <c r="G157" i="6" s="1"/>
  <c r="F159" i="6"/>
  <c r="F158" i="6" s="1"/>
  <c r="F157" i="6" s="1"/>
  <c r="H154" i="6"/>
  <c r="G154" i="6"/>
  <c r="F154" i="6"/>
  <c r="H152" i="6"/>
  <c r="G152" i="6"/>
  <c r="F152" i="6"/>
  <c r="H149" i="6"/>
  <c r="G149" i="6"/>
  <c r="F149" i="6"/>
  <c r="H144" i="6"/>
  <c r="H143" i="6" s="1"/>
  <c r="H142" i="6" s="1"/>
  <c r="G144" i="6"/>
  <c r="G143" i="6" s="1"/>
  <c r="G142" i="6" s="1"/>
  <c r="F144" i="6"/>
  <c r="F143" i="6" s="1"/>
  <c r="F142" i="6" s="1"/>
  <c r="H138" i="6"/>
  <c r="H137" i="6" s="1"/>
  <c r="H136" i="6" s="1"/>
  <c r="H135" i="6" s="1"/>
  <c r="G138" i="6"/>
  <c r="G137" i="6" s="1"/>
  <c r="G136" i="6" s="1"/>
  <c r="G135" i="6" s="1"/>
  <c r="F138" i="6"/>
  <c r="F137" i="6" s="1"/>
  <c r="F136" i="6" s="1"/>
  <c r="F135" i="6" s="1"/>
  <c r="H133" i="6"/>
  <c r="H132" i="6" s="1"/>
  <c r="H131" i="6" s="1"/>
  <c r="H130" i="6" s="1"/>
  <c r="G133" i="6"/>
  <c r="G132" i="6" s="1"/>
  <c r="G131" i="6" s="1"/>
  <c r="G130" i="6" s="1"/>
  <c r="F133" i="6"/>
  <c r="F132" i="6" s="1"/>
  <c r="F131" i="6" s="1"/>
  <c r="F130" i="6" s="1"/>
  <c r="H128" i="6"/>
  <c r="H127" i="6" s="1"/>
  <c r="H126" i="6" s="1"/>
  <c r="H125" i="6" s="1"/>
  <c r="G128" i="6"/>
  <c r="G127" i="6" s="1"/>
  <c r="G126" i="6" s="1"/>
  <c r="G125" i="6" s="1"/>
  <c r="F128" i="6"/>
  <c r="F127" i="6" s="1"/>
  <c r="F126" i="6" s="1"/>
  <c r="F125" i="6" s="1"/>
  <c r="H123" i="6"/>
  <c r="H122" i="6" s="1"/>
  <c r="H121" i="6" s="1"/>
  <c r="H120" i="6" s="1"/>
  <c r="G123" i="6"/>
  <c r="G122" i="6" s="1"/>
  <c r="G121" i="6" s="1"/>
  <c r="G120" i="6" s="1"/>
  <c r="F123" i="6"/>
  <c r="F122" i="6" s="1"/>
  <c r="F121" i="6" s="1"/>
  <c r="F120" i="6" s="1"/>
  <c r="H118" i="6"/>
  <c r="H117" i="6" s="1"/>
  <c r="H116" i="6" s="1"/>
  <c r="H115" i="6" s="1"/>
  <c r="G118" i="6"/>
  <c r="G117" i="6" s="1"/>
  <c r="G116" i="6" s="1"/>
  <c r="G115" i="6" s="1"/>
  <c r="F118" i="6"/>
  <c r="F117" i="6" s="1"/>
  <c r="F116" i="6" s="1"/>
  <c r="F115" i="6" s="1"/>
  <c r="H112" i="6"/>
  <c r="H111" i="6" s="1"/>
  <c r="H110" i="6" s="1"/>
  <c r="H109" i="6" s="1"/>
  <c r="G112" i="6"/>
  <c r="G111" i="6" s="1"/>
  <c r="G110" i="6" s="1"/>
  <c r="G109" i="6" s="1"/>
  <c r="F112" i="6"/>
  <c r="F111" i="6" s="1"/>
  <c r="F110" i="6" s="1"/>
  <c r="F109" i="6" s="1"/>
  <c r="H107" i="6"/>
  <c r="H106" i="6" s="1"/>
  <c r="H105" i="6" s="1"/>
  <c r="H104" i="6" s="1"/>
  <c r="G107" i="6"/>
  <c r="G106" i="6" s="1"/>
  <c r="G105" i="6" s="1"/>
  <c r="G104" i="6" s="1"/>
  <c r="F107" i="6"/>
  <c r="F106" i="6" s="1"/>
  <c r="F105" i="6" s="1"/>
  <c r="F104" i="6" s="1"/>
  <c r="H101" i="6"/>
  <c r="H100" i="6" s="1"/>
  <c r="H99" i="6" s="1"/>
  <c r="H98" i="6" s="1"/>
  <c r="G101" i="6"/>
  <c r="G100" i="6" s="1"/>
  <c r="G99" i="6" s="1"/>
  <c r="G98" i="6" s="1"/>
  <c r="F101" i="6"/>
  <c r="F100" i="6" s="1"/>
  <c r="F99" i="6" s="1"/>
  <c r="F98" i="6" s="1"/>
  <c r="H91" i="6"/>
  <c r="H90" i="6" s="1"/>
  <c r="G91" i="6"/>
  <c r="G90" i="6" s="1"/>
  <c r="F91" i="6"/>
  <c r="F90" i="6" s="1"/>
  <c r="H88" i="6"/>
  <c r="H87" i="6" s="1"/>
  <c r="G88" i="6"/>
  <c r="G87" i="6" s="1"/>
  <c r="F88" i="6"/>
  <c r="F87" i="6" s="1"/>
  <c r="H82" i="6"/>
  <c r="H81" i="6" s="1"/>
  <c r="H80" i="6" s="1"/>
  <c r="H79" i="6" s="1"/>
  <c r="G82" i="6"/>
  <c r="G81" i="6" s="1"/>
  <c r="G80" i="6" s="1"/>
  <c r="G79" i="6" s="1"/>
  <c r="F82" i="6"/>
  <c r="F81" i="6" s="1"/>
  <c r="F80" i="6" s="1"/>
  <c r="F79" i="6" s="1"/>
  <c r="H76" i="6"/>
  <c r="H74" i="6" s="1"/>
  <c r="H73" i="6" s="1"/>
  <c r="G76" i="6"/>
  <c r="G75" i="6" s="1"/>
  <c r="F76" i="6"/>
  <c r="F75" i="6" s="1"/>
  <c r="H71" i="6"/>
  <c r="H70" i="6" s="1"/>
  <c r="H69" i="6" s="1"/>
  <c r="G71" i="6"/>
  <c r="G70" i="6" s="1"/>
  <c r="G69" i="6" s="1"/>
  <c r="F71" i="6"/>
  <c r="F70" i="6" s="1"/>
  <c r="F69" i="6" s="1"/>
  <c r="H67" i="6"/>
  <c r="G67" i="6"/>
  <c r="F67" i="6"/>
  <c r="H64" i="6"/>
  <c r="G64" i="6"/>
  <c r="F64" i="6"/>
  <c r="H60" i="6"/>
  <c r="H59" i="6" s="1"/>
  <c r="H58" i="6" s="1"/>
  <c r="H57" i="6" s="1"/>
  <c r="G60" i="6"/>
  <c r="G59" i="6" s="1"/>
  <c r="G58" i="6" s="1"/>
  <c r="G57" i="6" s="1"/>
  <c r="F60" i="6"/>
  <c r="F59" i="6" s="1"/>
  <c r="F58" i="6" s="1"/>
  <c r="F57" i="6" s="1"/>
  <c r="H55" i="6"/>
  <c r="G55" i="6"/>
  <c r="F55" i="6"/>
  <c r="H53" i="6"/>
  <c r="G53" i="6"/>
  <c r="F53" i="6"/>
  <c r="H48" i="6"/>
  <c r="H47" i="6" s="1"/>
  <c r="H46" i="6" s="1"/>
  <c r="H45" i="6" s="1"/>
  <c r="G48" i="6"/>
  <c r="G47" i="6" s="1"/>
  <c r="G46" i="6" s="1"/>
  <c r="G45" i="6" s="1"/>
  <c r="F48" i="6"/>
  <c r="F47" i="6" s="1"/>
  <c r="F46" i="6" s="1"/>
  <c r="F45" i="6" s="1"/>
  <c r="H43" i="6"/>
  <c r="H42" i="6" s="1"/>
  <c r="G43" i="6"/>
  <c r="G42" i="6" s="1"/>
  <c r="F43" i="6"/>
  <c r="F42" i="6" s="1"/>
  <c r="H39" i="6"/>
  <c r="H38" i="6" s="1"/>
  <c r="G39" i="6"/>
  <c r="G38" i="6" s="1"/>
  <c r="F39" i="6"/>
  <c r="F38" i="6" s="1"/>
  <c r="H34" i="6"/>
  <c r="H33" i="6" s="1"/>
  <c r="H32" i="6" s="1"/>
  <c r="H31" i="6" s="1"/>
  <c r="G34" i="6"/>
  <c r="G33" i="6" s="1"/>
  <c r="G32" i="6" s="1"/>
  <c r="G31" i="6" s="1"/>
  <c r="F34" i="6"/>
  <c r="F33" i="6" s="1"/>
  <c r="F32" i="6" s="1"/>
  <c r="F31" i="6" s="1"/>
  <c r="H28" i="6"/>
  <c r="H27" i="6" s="1"/>
  <c r="H26" i="6" s="1"/>
  <c r="G28" i="6"/>
  <c r="G27" i="6" s="1"/>
  <c r="G26" i="6" s="1"/>
  <c r="F28" i="6"/>
  <c r="F27" i="6" s="1"/>
  <c r="F26" i="6" s="1"/>
  <c r="H24" i="6"/>
  <c r="H23" i="6" s="1"/>
  <c r="G24" i="6"/>
  <c r="G23" i="6" s="1"/>
  <c r="F24" i="6"/>
  <c r="F23" i="6" s="1"/>
  <c r="H22" i="6"/>
  <c r="H21" i="6" s="1"/>
  <c r="G22" i="6"/>
  <c r="G21" i="6" s="1"/>
  <c r="F22" i="6"/>
  <c r="F21" i="6" s="1"/>
  <c r="H18" i="6"/>
  <c r="H17" i="6" s="1"/>
  <c r="H16" i="6" s="1"/>
  <c r="H15" i="6" s="1"/>
  <c r="G18" i="6"/>
  <c r="G17" i="6" s="1"/>
  <c r="G16" i="6" s="1"/>
  <c r="G15" i="6" s="1"/>
  <c r="F18" i="6"/>
  <c r="F17" i="6" s="1"/>
  <c r="F16" i="6" s="1"/>
  <c r="F15" i="6" s="1"/>
  <c r="C125" i="4"/>
  <c r="D125" i="4"/>
  <c r="G423" i="6" l="1"/>
  <c r="E128" i="8"/>
  <c r="D128" i="8"/>
  <c r="F128" i="8"/>
  <c r="F373" i="8"/>
  <c r="F193" i="8"/>
  <c r="F192" i="8" s="1"/>
  <c r="F191" i="8" s="1"/>
  <c r="E193" i="8"/>
  <c r="E192" i="8" s="1"/>
  <c r="E191" i="8" s="1"/>
  <c r="D193" i="8"/>
  <c r="D192" i="8" s="1"/>
  <c r="D191" i="8" s="1"/>
  <c r="F73" i="8"/>
  <c r="D82" i="8"/>
  <c r="D81" i="8" s="1"/>
  <c r="D373" i="8"/>
  <c r="E51" i="8"/>
  <c r="E47" i="8" s="1"/>
  <c r="D73" i="8"/>
  <c r="D186" i="8"/>
  <c r="D185" i="8" s="1"/>
  <c r="D184" i="8" s="1"/>
  <c r="F240" i="8"/>
  <c r="F239" i="8" s="1"/>
  <c r="F299" i="8"/>
  <c r="F298" i="8" s="1"/>
  <c r="D336" i="8"/>
  <c r="D331" i="8" s="1"/>
  <c r="E373" i="8"/>
  <c r="F351" i="8"/>
  <c r="E82" i="8"/>
  <c r="E81" i="8" s="1"/>
  <c r="F218" i="8"/>
  <c r="F212" i="8" s="1"/>
  <c r="E385" i="8"/>
  <c r="E384" i="8" s="1"/>
  <c r="F336" i="8"/>
  <c r="F331" i="8" s="1"/>
  <c r="F20" i="8"/>
  <c r="F19" i="8" s="1"/>
  <c r="F18" i="8" s="1"/>
  <c r="D51" i="8"/>
  <c r="D47" i="8" s="1"/>
  <c r="E73" i="8"/>
  <c r="E90" i="8"/>
  <c r="E100" i="8"/>
  <c r="D201" i="8"/>
  <c r="E201" i="8"/>
  <c r="D218" i="8"/>
  <c r="D212" i="8" s="1"/>
  <c r="D299" i="8"/>
  <c r="D298" i="8" s="1"/>
  <c r="F366" i="8"/>
  <c r="F365" i="8" s="1"/>
  <c r="F385" i="8"/>
  <c r="F384" i="8" s="1"/>
  <c r="D313" i="8"/>
  <c r="D320" i="8"/>
  <c r="E116" i="8"/>
  <c r="E168" i="8"/>
  <c r="E164" i="8" s="1"/>
  <c r="F228" i="8"/>
  <c r="F227" i="8" s="1"/>
  <c r="D240" i="8"/>
  <c r="D239" i="8" s="1"/>
  <c r="E304" i="8"/>
  <c r="E336" i="8"/>
  <c r="E331" i="8" s="1"/>
  <c r="D366" i="8"/>
  <c r="D365" i="8" s="1"/>
  <c r="E366" i="8"/>
  <c r="E365" i="8" s="1"/>
  <c r="D248" i="8"/>
  <c r="F304" i="8"/>
  <c r="D90" i="8"/>
  <c r="D168" i="8"/>
  <c r="D164" i="8" s="1"/>
  <c r="E240" i="8"/>
  <c r="E239" i="8" s="1"/>
  <c r="E266" i="8"/>
  <c r="F266" i="8"/>
  <c r="D304" i="8"/>
  <c r="F313" i="8"/>
  <c r="D385" i="8"/>
  <c r="D384" i="8" s="1"/>
  <c r="D351" i="8"/>
  <c r="F82" i="8"/>
  <c r="F81" i="8" s="1"/>
  <c r="F100" i="8"/>
  <c r="D116" i="8"/>
  <c r="F201" i="8"/>
  <c r="D228" i="8"/>
  <c r="D227" i="8" s="1"/>
  <c r="E259" i="8"/>
  <c r="F259" i="8"/>
  <c r="D266" i="8"/>
  <c r="E299" i="8"/>
  <c r="E298" i="8" s="1"/>
  <c r="D392" i="8"/>
  <c r="D391" i="8" s="1"/>
  <c r="E392" i="8"/>
  <c r="E391" i="8" s="1"/>
  <c r="F168" i="8"/>
  <c r="F164" i="8" s="1"/>
  <c r="E218" i="8"/>
  <c r="E212" i="8" s="1"/>
  <c r="E20" i="8"/>
  <c r="E19" i="8" s="1"/>
  <c r="E18" i="8" s="1"/>
  <c r="I22" i="7"/>
  <c r="H477" i="7"/>
  <c r="H473" i="7" s="1"/>
  <c r="G22" i="7"/>
  <c r="H22" i="7"/>
  <c r="I207" i="7"/>
  <c r="G423" i="7"/>
  <c r="H207" i="7"/>
  <c r="H423" i="7"/>
  <c r="I477" i="7"/>
  <c r="I473" i="7" s="1"/>
  <c r="G207" i="7"/>
  <c r="I423" i="7"/>
  <c r="I193" i="7"/>
  <c r="I192" i="7" s="1"/>
  <c r="I191" i="7" s="1"/>
  <c r="H193" i="7"/>
  <c r="H192" i="7" s="1"/>
  <c r="H191" i="7" s="1"/>
  <c r="H38" i="7"/>
  <c r="H37" i="7" s="1"/>
  <c r="H63" i="6"/>
  <c r="H62" i="6" s="1"/>
  <c r="H452" i="6"/>
  <c r="H451" i="6" s="1"/>
  <c r="H450" i="6" s="1"/>
  <c r="G166" i="7"/>
  <c r="G496" i="7"/>
  <c r="G495" i="7" s="1"/>
  <c r="G494" i="7" s="1"/>
  <c r="G486" i="7" s="1"/>
  <c r="H432" i="6"/>
  <c r="H431" i="6" s="1"/>
  <c r="H430" i="6" s="1"/>
  <c r="G64" i="7"/>
  <c r="G63" i="7" s="1"/>
  <c r="H275" i="7"/>
  <c r="H274" i="7" s="1"/>
  <c r="H273" i="7" s="1"/>
  <c r="H272" i="7" s="1"/>
  <c r="H271" i="7" s="1"/>
  <c r="G473" i="7"/>
  <c r="H486" i="7"/>
  <c r="I266" i="7"/>
  <c r="I265" i="7" s="1"/>
  <c r="I264" i="7" s="1"/>
  <c r="I263" i="7" s="1"/>
  <c r="I250" i="7" s="1"/>
  <c r="G358" i="7"/>
  <c r="G357" i="7" s="1"/>
  <c r="G356" i="7" s="1"/>
  <c r="G355" i="7" s="1"/>
  <c r="H84" i="7"/>
  <c r="H78" i="7" s="1"/>
  <c r="G148" i="7"/>
  <c r="G147" i="7" s="1"/>
  <c r="G200" i="7"/>
  <c r="G313" i="7"/>
  <c r="G312" i="7" s="1"/>
  <c r="G311" i="7" s="1"/>
  <c r="G310" i="7" s="1"/>
  <c r="I313" i="7"/>
  <c r="I312" i="7" s="1"/>
  <c r="I311" i="7" s="1"/>
  <c r="I310" i="7" s="1"/>
  <c r="H313" i="7"/>
  <c r="H312" i="7" s="1"/>
  <c r="H311" i="7" s="1"/>
  <c r="H310" i="7" s="1"/>
  <c r="I411" i="7"/>
  <c r="H411" i="7"/>
  <c r="I508" i="7"/>
  <c r="I507" i="7" s="1"/>
  <c r="I506" i="7" s="1"/>
  <c r="I505" i="7" s="1"/>
  <c r="G84" i="7"/>
  <c r="G78" i="7" s="1"/>
  <c r="H342" i="7"/>
  <c r="H341" i="7" s="1"/>
  <c r="I64" i="7"/>
  <c r="I63" i="7" s="1"/>
  <c r="G140" i="7"/>
  <c r="H266" i="7"/>
  <c r="H265" i="7" s="1"/>
  <c r="H264" i="7" s="1"/>
  <c r="H263" i="7" s="1"/>
  <c r="H250" i="7" s="1"/>
  <c r="I332" i="7"/>
  <c r="I331" i="7" s="1"/>
  <c r="G384" i="7"/>
  <c r="I486" i="7"/>
  <c r="H508" i="7"/>
  <c r="H507" i="7" s="1"/>
  <c r="H506" i="7" s="1"/>
  <c r="H505" i="7" s="1"/>
  <c r="G508" i="7"/>
  <c r="G507" i="7" s="1"/>
  <c r="G506" i="7" s="1"/>
  <c r="G505" i="7" s="1"/>
  <c r="I38" i="7"/>
  <c r="I37" i="7" s="1"/>
  <c r="H64" i="7"/>
  <c r="H63" i="7" s="1"/>
  <c r="I84" i="7"/>
  <c r="I78" i="7" s="1"/>
  <c r="I173" i="7"/>
  <c r="I245" i="7"/>
  <c r="I237" i="7" s="1"/>
  <c r="I236" i="7" s="1"/>
  <c r="G332" i="7"/>
  <c r="G331" i="7" s="1"/>
  <c r="H332" i="7"/>
  <c r="H331" i="7" s="1"/>
  <c r="H358" i="7"/>
  <c r="H357" i="7" s="1"/>
  <c r="H356" i="7" s="1"/>
  <c r="H355" i="7" s="1"/>
  <c r="I384" i="7"/>
  <c r="G411" i="7"/>
  <c r="H173" i="7"/>
  <c r="I200" i="7"/>
  <c r="I275" i="7"/>
  <c r="I274" i="7" s="1"/>
  <c r="I273" i="7" s="1"/>
  <c r="I272" i="7" s="1"/>
  <c r="I271" i="7" s="1"/>
  <c r="G342" i="7"/>
  <c r="G341" i="7" s="1"/>
  <c r="I358" i="7"/>
  <c r="I357" i="7" s="1"/>
  <c r="I356" i="7" s="1"/>
  <c r="I355" i="7" s="1"/>
  <c r="H384" i="7"/>
  <c r="I394" i="7"/>
  <c r="H490" i="6"/>
  <c r="H489" i="6" s="1"/>
  <c r="H488" i="6" s="1"/>
  <c r="F490" i="6"/>
  <c r="F489" i="6" s="1"/>
  <c r="F488" i="6" s="1"/>
  <c r="F487" i="6" s="1"/>
  <c r="G379" i="6"/>
  <c r="G378" i="6" s="1"/>
  <c r="G377" i="6" s="1"/>
  <c r="F63" i="6"/>
  <c r="F62" i="6" s="1"/>
  <c r="H255" i="6"/>
  <c r="F201" i="6"/>
  <c r="F353" i="6"/>
  <c r="F349" i="6" s="1"/>
  <c r="F344" i="6" s="1"/>
  <c r="F343" i="6" s="1"/>
  <c r="G394" i="6"/>
  <c r="G393" i="6" s="1"/>
  <c r="G392" i="6" s="1"/>
  <c r="G391" i="6" s="1"/>
  <c r="G390" i="6" s="1"/>
  <c r="G452" i="6"/>
  <c r="G451" i="6" s="1"/>
  <c r="G450" i="6" s="1"/>
  <c r="F287" i="6"/>
  <c r="H208" i="6"/>
  <c r="F432" i="6"/>
  <c r="F431" i="6" s="1"/>
  <c r="F430" i="6" s="1"/>
  <c r="H201" i="6"/>
  <c r="G473" i="6"/>
  <c r="G472" i="6" s="1"/>
  <c r="H265" i="6"/>
  <c r="F86" i="6"/>
  <c r="F78" i="6" s="1"/>
  <c r="H487" i="6"/>
  <c r="H37" i="6"/>
  <c r="H36" i="6" s="1"/>
  <c r="G63" i="6"/>
  <c r="G62" i="6" s="1"/>
  <c r="F74" i="6"/>
  <c r="F73" i="6" s="1"/>
  <c r="G246" i="6"/>
  <c r="F255" i="6"/>
  <c r="G299" i="6"/>
  <c r="G353" i="6"/>
  <c r="G349" i="6" s="1"/>
  <c r="H379" i="6"/>
  <c r="H378" i="6" s="1"/>
  <c r="H377" i="6" s="1"/>
  <c r="H369" i="6" s="1"/>
  <c r="F246" i="6"/>
  <c r="F265" i="6"/>
  <c r="H394" i="6"/>
  <c r="H393" i="6" s="1"/>
  <c r="H392" i="6" s="1"/>
  <c r="H391" i="6" s="1"/>
  <c r="H390" i="6" s="1"/>
  <c r="F452" i="6"/>
  <c r="F451" i="6" s="1"/>
  <c r="F450" i="6" s="1"/>
  <c r="F166" i="6"/>
  <c r="G201" i="6"/>
  <c r="H353" i="6"/>
  <c r="H349" i="6" s="1"/>
  <c r="G432" i="6"/>
  <c r="G431" i="6" s="1"/>
  <c r="G430" i="6" s="1"/>
  <c r="G369" i="6"/>
  <c r="H148" i="6"/>
  <c r="H147" i="6" s="1"/>
  <c r="H103" i="6" s="1"/>
  <c r="H299" i="6"/>
  <c r="G37" i="6"/>
  <c r="G36" i="6" s="1"/>
  <c r="G265" i="6"/>
  <c r="G287" i="6"/>
  <c r="F458" i="6"/>
  <c r="F457" i="6" s="1"/>
  <c r="F299" i="6"/>
  <c r="G458" i="6"/>
  <c r="G457" i="6" s="1"/>
  <c r="F194" i="6"/>
  <c r="F193" i="6" s="1"/>
  <c r="F192" i="6" s="1"/>
  <c r="H287" i="6"/>
  <c r="H173" i="6"/>
  <c r="G194" i="6"/>
  <c r="G193" i="6" s="1"/>
  <c r="G192" i="6" s="1"/>
  <c r="H86" i="6"/>
  <c r="H78" i="6" s="1"/>
  <c r="G74" i="6"/>
  <c r="G73" i="6" s="1"/>
  <c r="H20" i="6"/>
  <c r="G86" i="6"/>
  <c r="G78" i="6" s="1"/>
  <c r="F394" i="6"/>
  <c r="F393" i="6" s="1"/>
  <c r="F392" i="6" s="1"/>
  <c r="F391" i="6" s="1"/>
  <c r="F390" i="6" s="1"/>
  <c r="G166" i="6"/>
  <c r="H246" i="6"/>
  <c r="G20" i="6"/>
  <c r="H473" i="6"/>
  <c r="H472" i="6" s="1"/>
  <c r="G52" i="6"/>
  <c r="G51" i="6" s="1"/>
  <c r="G50" i="6" s="1"/>
  <c r="F52" i="6"/>
  <c r="F51" i="6" s="1"/>
  <c r="F50" i="6" s="1"/>
  <c r="H52" i="6"/>
  <c r="H51" i="6" s="1"/>
  <c r="H50" i="6" s="1"/>
  <c r="F51" i="8"/>
  <c r="F47" i="8" s="1"/>
  <c r="F320" i="8"/>
  <c r="E351" i="8"/>
  <c r="E228" i="8"/>
  <c r="E227" i="8" s="1"/>
  <c r="D259" i="8"/>
  <c r="E320" i="8"/>
  <c r="D20" i="8"/>
  <c r="D19" i="8" s="1"/>
  <c r="D18" i="8" s="1"/>
  <c r="F90" i="8"/>
  <c r="D100" i="8"/>
  <c r="F116" i="8"/>
  <c r="E313" i="8"/>
  <c r="F392" i="8"/>
  <c r="F391" i="8" s="1"/>
  <c r="I166" i="7"/>
  <c r="G173" i="7"/>
  <c r="G38" i="7"/>
  <c r="G37" i="7" s="1"/>
  <c r="H148" i="7"/>
  <c r="H147" i="7" s="1"/>
  <c r="H101" i="7" s="1"/>
  <c r="I148" i="7"/>
  <c r="I147" i="7" s="1"/>
  <c r="I101" i="7" s="1"/>
  <c r="H166" i="7"/>
  <c r="G194" i="7"/>
  <c r="G193" i="7"/>
  <c r="G192" i="7" s="1"/>
  <c r="G191" i="7" s="1"/>
  <c r="G245" i="7"/>
  <c r="H245" i="7"/>
  <c r="H237" i="7" s="1"/>
  <c r="H236" i="7" s="1"/>
  <c r="H200" i="7"/>
  <c r="G266" i="7"/>
  <c r="G265" i="7" s="1"/>
  <c r="G264" i="7" s="1"/>
  <c r="G263" i="7" s="1"/>
  <c r="G250" i="7" s="1"/>
  <c r="G275" i="7"/>
  <c r="G274" i="7" s="1"/>
  <c r="G273" i="7" s="1"/>
  <c r="G272" i="7" s="1"/>
  <c r="G271" i="7" s="1"/>
  <c r="I342" i="7"/>
  <c r="I341" i="7" s="1"/>
  <c r="G394" i="7"/>
  <c r="H394" i="7"/>
  <c r="F20" i="6"/>
  <c r="F37" i="6"/>
  <c r="F36" i="6" s="1"/>
  <c r="H75" i="6"/>
  <c r="H195" i="6"/>
  <c r="H166" i="6"/>
  <c r="G173" i="6"/>
  <c r="F173" i="6"/>
  <c r="F148" i="6"/>
  <c r="F147" i="6" s="1"/>
  <c r="F103" i="6" s="1"/>
  <c r="G148" i="6"/>
  <c r="G147" i="6" s="1"/>
  <c r="G103" i="6" s="1"/>
  <c r="F208" i="6"/>
  <c r="G208" i="6"/>
  <c r="G255" i="6"/>
  <c r="F379" i="6"/>
  <c r="F378" i="6" s="1"/>
  <c r="F377" i="6" s="1"/>
  <c r="F369" i="6" s="1"/>
  <c r="G490" i="6"/>
  <c r="G489" i="6" s="1"/>
  <c r="G488" i="6" s="1"/>
  <c r="G487" i="6" s="1"/>
  <c r="H458" i="6"/>
  <c r="H457" i="6" s="1"/>
  <c r="F473" i="6"/>
  <c r="F472" i="6" s="1"/>
  <c r="C65" i="4"/>
  <c r="D41" i="8" l="1"/>
  <c r="E206" i="8"/>
  <c r="F41" i="8"/>
  <c r="D297" i="8"/>
  <c r="F297" i="8"/>
  <c r="D312" i="8"/>
  <c r="E360" i="8"/>
  <c r="E297" i="8"/>
  <c r="E41" i="8"/>
  <c r="D360" i="8"/>
  <c r="D206" i="8"/>
  <c r="E89" i="8"/>
  <c r="E80" i="8" s="1"/>
  <c r="E312" i="8"/>
  <c r="F206" i="8"/>
  <c r="F360" i="8"/>
  <c r="D89" i="8"/>
  <c r="D80" i="8" s="1"/>
  <c r="E258" i="8"/>
  <c r="E257" i="8" s="1"/>
  <c r="D258" i="8"/>
  <c r="D257" i="8" s="1"/>
  <c r="F312" i="8"/>
  <c r="F258" i="8"/>
  <c r="F257" i="8" s="1"/>
  <c r="H254" i="6"/>
  <c r="H253" i="6" s="1"/>
  <c r="H252" i="6" s="1"/>
  <c r="H200" i="6"/>
  <c r="H199" i="6" s="1"/>
  <c r="H198" i="6" s="1"/>
  <c r="H191" i="6" s="1"/>
  <c r="G165" i="7"/>
  <c r="G164" i="7" s="1"/>
  <c r="G163" i="7" s="1"/>
  <c r="G101" i="7"/>
  <c r="I468" i="7"/>
  <c r="I467" i="7" s="1"/>
  <c r="H468" i="7"/>
  <c r="H467" i="7" s="1"/>
  <c r="G468" i="7"/>
  <c r="G467" i="7" s="1"/>
  <c r="I410" i="7"/>
  <c r="I409" i="7" s="1"/>
  <c r="I408" i="7" s="1"/>
  <c r="G237" i="7"/>
  <c r="G236" i="7" s="1"/>
  <c r="H429" i="6"/>
  <c r="H422" i="6" s="1"/>
  <c r="H31" i="7"/>
  <c r="H16" i="7" s="1"/>
  <c r="H165" i="7"/>
  <c r="H164" i="7" s="1"/>
  <c r="H163" i="7" s="1"/>
  <c r="G199" i="7"/>
  <c r="G198" i="7" s="1"/>
  <c r="G197" i="7" s="1"/>
  <c r="G190" i="7" s="1"/>
  <c r="H410" i="7"/>
  <c r="H409" i="7" s="1"/>
  <c r="H408" i="7" s="1"/>
  <c r="G31" i="7"/>
  <c r="I165" i="7"/>
  <c r="I164" i="7" s="1"/>
  <c r="I163" i="7" s="1"/>
  <c r="F200" i="6"/>
  <c r="F199" i="6" s="1"/>
  <c r="F198" i="6" s="1"/>
  <c r="F191" i="6" s="1"/>
  <c r="H383" i="7"/>
  <c r="H382" i="7" s="1"/>
  <c r="H381" i="7" s="1"/>
  <c r="G200" i="6"/>
  <c r="G199" i="6" s="1"/>
  <c r="G198" i="6" s="1"/>
  <c r="G191" i="6" s="1"/>
  <c r="H165" i="6"/>
  <c r="H164" i="6" s="1"/>
  <c r="H163" i="6" s="1"/>
  <c r="I303" i="7"/>
  <c r="I199" i="7"/>
  <c r="I198" i="7" s="1"/>
  <c r="I197" i="7" s="1"/>
  <c r="I190" i="7" s="1"/>
  <c r="I31" i="7"/>
  <c r="I16" i="7" s="1"/>
  <c r="H303" i="7"/>
  <c r="G383" i="7"/>
  <c r="G382" i="7" s="1"/>
  <c r="G381" i="7" s="1"/>
  <c r="H199" i="7"/>
  <c r="H198" i="7" s="1"/>
  <c r="H197" i="7" s="1"/>
  <c r="H190" i="7" s="1"/>
  <c r="G303" i="7"/>
  <c r="G410" i="7"/>
  <c r="G409" i="7" s="1"/>
  <c r="G408" i="7" s="1"/>
  <c r="I383" i="7"/>
  <c r="I382" i="7" s="1"/>
  <c r="I381" i="7" s="1"/>
  <c r="G254" i="6"/>
  <c r="G253" i="6" s="1"/>
  <c r="G429" i="6"/>
  <c r="G422" i="6" s="1"/>
  <c r="G30" i="6"/>
  <c r="G14" i="6" s="1"/>
  <c r="F165" i="6"/>
  <c r="F164" i="6" s="1"/>
  <c r="F163" i="6" s="1"/>
  <c r="F254" i="6"/>
  <c r="F253" i="6" s="1"/>
  <c r="F252" i="6" s="1"/>
  <c r="F286" i="6"/>
  <c r="F285" i="6" s="1"/>
  <c r="F284" i="6" s="1"/>
  <c r="H30" i="6"/>
  <c r="H14" i="6" s="1"/>
  <c r="G238" i="6"/>
  <c r="G237" i="6" s="1"/>
  <c r="F238" i="6"/>
  <c r="F237" i="6" s="1"/>
  <c r="G286" i="6"/>
  <c r="G285" i="6" s="1"/>
  <c r="G284" i="6" s="1"/>
  <c r="H238" i="6"/>
  <c r="H237" i="6" s="1"/>
  <c r="F429" i="6"/>
  <c r="F422" i="6" s="1"/>
  <c r="G344" i="6"/>
  <c r="G343" i="6" s="1"/>
  <c r="H286" i="6"/>
  <c r="H285" i="6" s="1"/>
  <c r="H284" i="6" s="1"/>
  <c r="H344" i="6"/>
  <c r="H343" i="6" s="1"/>
  <c r="G165" i="6"/>
  <c r="G164" i="6" s="1"/>
  <c r="G163" i="6" s="1"/>
  <c r="F30" i="6"/>
  <c r="F14" i="6" s="1"/>
  <c r="F89" i="8"/>
  <c r="F80" i="8" s="1"/>
  <c r="C25" i="4"/>
  <c r="D25" i="4"/>
  <c r="E25" i="4"/>
  <c r="G252" i="6" l="1"/>
  <c r="G251" i="6" s="1"/>
  <c r="G12" i="6" s="1"/>
  <c r="E17" i="8"/>
  <c r="E15" i="8" s="1"/>
  <c r="D17" i="8"/>
  <c r="D15" i="8" s="1"/>
  <c r="F17" i="8"/>
  <c r="F15" i="8" s="1"/>
  <c r="G16" i="7"/>
  <c r="G15" i="7" s="1"/>
  <c r="I380" i="7"/>
  <c r="I372" i="7" s="1"/>
  <c r="H380" i="7"/>
  <c r="H372" i="7" s="1"/>
  <c r="H15" i="7"/>
  <c r="I15" i="7"/>
  <c r="G380" i="7"/>
  <c r="G372" i="7" s="1"/>
  <c r="F251" i="6"/>
  <c r="F12" i="6" s="1"/>
  <c r="H251" i="6"/>
  <c r="H12" i="6" s="1"/>
  <c r="E89" i="4"/>
  <c r="D89" i="4"/>
  <c r="C89" i="4"/>
  <c r="C36" i="4"/>
  <c r="D36" i="4"/>
  <c r="E36" i="4"/>
  <c r="E16" i="4"/>
  <c r="D16" i="4"/>
  <c r="C16" i="4"/>
  <c r="I13" i="7" l="1"/>
  <c r="H13" i="7"/>
  <c r="G13" i="7"/>
  <c r="C131" i="4"/>
  <c r="C148" i="4" l="1"/>
  <c r="C139" i="4" l="1"/>
  <c r="E131" i="4" l="1"/>
  <c r="D131" i="4"/>
  <c r="C156" i="4"/>
  <c r="C115" i="4"/>
  <c r="D15" i="4" l="1"/>
  <c r="E15" i="4"/>
  <c r="D158" i="4" l="1"/>
  <c r="E158" i="4"/>
  <c r="C120" i="4"/>
  <c r="D112" i="4" l="1"/>
  <c r="E112" i="4"/>
  <c r="D109" i="4"/>
  <c r="E109" i="4"/>
  <c r="C109" i="4"/>
  <c r="C38" i="4"/>
  <c r="C35" i="4" s="1"/>
  <c r="D167" i="4" l="1"/>
  <c r="D166" i="4" s="1"/>
  <c r="E167" i="4"/>
  <c r="E166" i="4" s="1"/>
  <c r="D164" i="4"/>
  <c r="D163" i="4" s="1"/>
  <c r="E164" i="4"/>
  <c r="E163" i="4" s="1"/>
  <c r="D161" i="4"/>
  <c r="D160" i="4" s="1"/>
  <c r="E161" i="4"/>
  <c r="E160" i="4" s="1"/>
  <c r="D156" i="4"/>
  <c r="E156" i="4"/>
  <c r="D154" i="4"/>
  <c r="E154" i="4"/>
  <c r="D152" i="4"/>
  <c r="E152" i="4"/>
  <c r="D150" i="4"/>
  <c r="E150" i="4"/>
  <c r="D146" i="4"/>
  <c r="D145" i="4" s="1"/>
  <c r="E146" i="4"/>
  <c r="D143" i="4"/>
  <c r="E143" i="4"/>
  <c r="D137" i="4"/>
  <c r="E137" i="4"/>
  <c r="D135" i="4"/>
  <c r="E135" i="4"/>
  <c r="D133" i="4"/>
  <c r="E133" i="4"/>
  <c r="D129" i="4"/>
  <c r="E129" i="4"/>
  <c r="E125" i="4"/>
  <c r="D122" i="4"/>
  <c r="E122" i="4"/>
  <c r="D120" i="4"/>
  <c r="E120" i="4"/>
  <c r="D115" i="4"/>
  <c r="D114" i="4" s="1"/>
  <c r="E115" i="4"/>
  <c r="E114" i="4" s="1"/>
  <c r="D111" i="4"/>
  <c r="E111" i="4"/>
  <c r="D108" i="4"/>
  <c r="E108" i="4"/>
  <c r="D105" i="4"/>
  <c r="E105" i="4"/>
  <c r="D103" i="4"/>
  <c r="E103" i="4"/>
  <c r="D101" i="4"/>
  <c r="E101" i="4"/>
  <c r="D99" i="4"/>
  <c r="E99" i="4"/>
  <c r="D97" i="4"/>
  <c r="E97" i="4"/>
  <c r="D95" i="4"/>
  <c r="E95" i="4"/>
  <c r="D93" i="4"/>
  <c r="E93" i="4"/>
  <c r="D91" i="4"/>
  <c r="E91" i="4"/>
  <c r="D87" i="4"/>
  <c r="E87" i="4"/>
  <c r="D85" i="4"/>
  <c r="E85" i="4"/>
  <c r="D83" i="4"/>
  <c r="E83" i="4"/>
  <c r="D81" i="4"/>
  <c r="E81" i="4"/>
  <c r="D77" i="4"/>
  <c r="D76" i="4" s="1"/>
  <c r="E77" i="4"/>
  <c r="E76" i="4" s="1"/>
  <c r="D74" i="4"/>
  <c r="E74" i="4"/>
  <c r="D72" i="4"/>
  <c r="D71" i="4" s="1"/>
  <c r="E72" i="4"/>
  <c r="E71" i="4" s="1"/>
  <c r="D68" i="4"/>
  <c r="D67" i="4" s="1"/>
  <c r="E68" i="4"/>
  <c r="E67" i="4" s="1"/>
  <c r="D65" i="4"/>
  <c r="D64" i="4" s="1"/>
  <c r="E65" i="4"/>
  <c r="E64" i="4" s="1"/>
  <c r="D61" i="4"/>
  <c r="E61" i="4"/>
  <c r="D59" i="4"/>
  <c r="E59" i="4"/>
  <c r="D56" i="4"/>
  <c r="D55" i="4" s="1"/>
  <c r="E56" i="4"/>
  <c r="E55" i="4" s="1"/>
  <c r="D53" i="4"/>
  <c r="E53" i="4"/>
  <c r="D51" i="4"/>
  <c r="E51" i="4"/>
  <c r="D47" i="4"/>
  <c r="D46" i="4" s="1"/>
  <c r="E47" i="4"/>
  <c r="E46" i="4" s="1"/>
  <c r="D44" i="4"/>
  <c r="E44" i="4"/>
  <c r="D42" i="4"/>
  <c r="E42" i="4"/>
  <c r="D40" i="4"/>
  <c r="E40" i="4"/>
  <c r="D38" i="4"/>
  <c r="D35" i="4" s="1"/>
  <c r="E38" i="4"/>
  <c r="E35" i="4" s="1"/>
  <c r="D31" i="4"/>
  <c r="E31" i="4"/>
  <c r="D29" i="4"/>
  <c r="E29" i="4"/>
  <c r="D27" i="4"/>
  <c r="E27" i="4"/>
  <c r="C101" i="4"/>
  <c r="C93" i="4"/>
  <c r="C91" i="4"/>
  <c r="E145" i="4" l="1"/>
  <c r="E80" i="4"/>
  <c r="E124" i="4"/>
  <c r="D80" i="4"/>
  <c r="D124" i="4"/>
  <c r="E119" i="4"/>
  <c r="E118" i="4" s="1"/>
  <c r="E117" i="4" s="1"/>
  <c r="D119" i="4"/>
  <c r="D79" i="4"/>
  <c r="D33" i="4"/>
  <c r="E24" i="4"/>
  <c r="E23" i="4" s="1"/>
  <c r="E33" i="4"/>
  <c r="D24" i="4"/>
  <c r="D23" i="4" s="1"/>
  <c r="E34" i="4"/>
  <c r="E63" i="4"/>
  <c r="E50" i="4"/>
  <c r="E49" i="4" s="1"/>
  <c r="D70" i="4"/>
  <c r="E79" i="4"/>
  <c r="D50" i="4"/>
  <c r="D49" i="4" s="1"/>
  <c r="E70" i="4"/>
  <c r="D63" i="4"/>
  <c r="E58" i="4"/>
  <c r="D58" i="4"/>
  <c r="C87" i="4"/>
  <c r="C56" i="4"/>
  <c r="C55" i="4" s="1"/>
  <c r="C53" i="4"/>
  <c r="D118" i="4" l="1"/>
  <c r="D117" i="4" s="1"/>
  <c r="D34" i="4"/>
  <c r="E14" i="4"/>
  <c r="E13" i="4" s="1"/>
  <c r="D14" i="4"/>
  <c r="C85" i="4"/>
  <c r="C81" i="4"/>
  <c r="C146" i="4"/>
  <c r="C108" i="4"/>
  <c r="C112" i="4"/>
  <c r="C111" i="4" s="1"/>
  <c r="C77" i="4"/>
  <c r="C72" i="4"/>
  <c r="C71" i="4" s="1"/>
  <c r="C74" i="4"/>
  <c r="C68" i="4"/>
  <c r="C67" i="4" s="1"/>
  <c r="C61" i="4"/>
  <c r="C44" i="4"/>
  <c r="D13" i="4" l="1"/>
  <c r="C122" i="4"/>
  <c r="C167" i="4" l="1"/>
  <c r="C166" i="4" s="1"/>
  <c r="C164" i="4" l="1"/>
  <c r="C163" i="4" s="1"/>
  <c r="C135" i="4" l="1"/>
  <c r="C150" i="4" l="1"/>
  <c r="C133" i="4" l="1"/>
  <c r="C129" i="4"/>
  <c r="C137" i="4"/>
  <c r="C152" i="4" l="1"/>
  <c r="C105" i="4" l="1"/>
  <c r="C103" i="4"/>
  <c r="C99" i="4"/>
  <c r="C97" i="4"/>
  <c r="C95" i="4"/>
  <c r="C83" i="4"/>
  <c r="C80" i="4" l="1"/>
  <c r="C79" i="4" s="1"/>
  <c r="C59" i="4"/>
  <c r="C58" i="4" s="1"/>
  <c r="C154" i="4"/>
  <c r="C31" i="4" l="1"/>
  <c r="C15" i="4" l="1"/>
  <c r="C114" i="4" l="1"/>
  <c r="C158" i="4" l="1"/>
  <c r="C145" i="4" s="1"/>
  <c r="C143" i="4" l="1"/>
  <c r="C124" i="4" s="1"/>
  <c r="C27" i="4" l="1"/>
  <c r="C29" i="4"/>
  <c r="C24" i="4" l="1"/>
  <c r="C119" i="4"/>
  <c r="C161" i="4"/>
  <c r="C160" i="4" s="1"/>
  <c r="C118" i="4" l="1"/>
  <c r="C117" i="4" s="1"/>
  <c r="C64" i="4"/>
  <c r="C63" i="4" s="1"/>
  <c r="C51" i="4"/>
  <c r="C47" i="4"/>
  <c r="C42" i="4"/>
  <c r="C40" i="4"/>
  <c r="C23" i="4"/>
  <c r="C50" i="4" l="1"/>
  <c r="C49" i="4" s="1"/>
  <c r="C76" i="4"/>
  <c r="C70" i="4" s="1"/>
  <c r="C46" i="4"/>
  <c r="C34" i="4"/>
  <c r="C33" i="4" l="1"/>
  <c r="C14" i="4" l="1"/>
  <c r="C13" i="4" l="1"/>
</calcChain>
</file>

<file path=xl/sharedStrings.xml><?xml version="1.0" encoding="utf-8"?>
<sst xmlns="http://schemas.openxmlformats.org/spreadsheetml/2006/main" count="5622" uniqueCount="1147">
  <si>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</si>
  <si>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</si>
  <si>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</si>
  <si>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</si>
  <si>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</si>
  <si>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</si>
  <si>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</si>
  <si>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</si>
  <si>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</si>
  <si>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</si>
  <si>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</si>
  <si>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</si>
  <si>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</si>
  <si>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</si>
  <si>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</si>
  <si>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</si>
  <si>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</si>
  <si>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</si>
  <si>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</si>
  <si>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</si>
  <si>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</si>
  <si>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</si>
  <si>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</si>
  <si>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</si>
  <si>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</si>
  <si>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</si>
  <si>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</si>
  <si>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</si>
  <si>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</si>
  <si>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</si>
  <si>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</si>
  <si>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</si>
  <si>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</si>
  <si>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</si>
  <si>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</si>
  <si>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</si>
  <si>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</si>
  <si>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</si>
  <si>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</si>
  <si>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</si>
  <si>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</si>
  <si>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</si>
  <si>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</si>
  <si>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</si>
  <si>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</si>
  <si>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</si>
  <si>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</si>
  <si>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</si>
  <si>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</si>
  <si>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</si>
  <si>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</si>
  <si>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</si>
  <si>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</si>
  <si>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</si>
  <si>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</si>
  <si>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</si>
  <si>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</si>
  <si>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</si>
  <si>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</si>
  <si>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</si>
  <si>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</si>
  <si>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</si>
  <si>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</si>
  <si>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</si>
  <si>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</si>
  <si>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</si>
  <si>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</si>
  <si>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</si>
  <si>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</si>
  <si>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</si>
  <si>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</si>
  <si>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</si>
  <si>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</si>
  <si>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1 05 01000 01 0000 110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</si>
  <si>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</si>
  <si>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</si>
  <si>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</si>
  <si>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</si>
  <si>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 xml:space="preserve">«О бюджете муниципального района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</si>
  <si>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</si>
  <si>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</si>
  <si>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</si>
  <si>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</si>
  <si>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</si>
  <si>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</si>
  <si>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</si>
  <si>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</si>
  <si>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</si>
  <si>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</si>
  <si>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</si>
  <si>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</si>
  <si>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</si>
  <si>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</si>
  <si>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</si>
  <si>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</si>
  <si>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</si>
  <si>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</si>
  <si>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</si>
  <si>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</si>
  <si>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</si>
  <si>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</si>
  <si>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</si>
  <si>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</si>
  <si>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</si>
  <si>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</si>
  <si>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</si>
  <si>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</si>
  <si>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</si>
  <si>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</si>
  <si>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</si>
  <si>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</si>
  <si>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</si>
  <si>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</si>
  <si>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</si>
  <si>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</si>
  <si>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</si>
  <si>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</si>
  <si>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</si>
  <si>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</si>
  <si>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</si>
  <si>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</si>
  <si>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</si>
  <si>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</si>
  <si>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</si>
  <si>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</si>
  <si>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</si>
  <si>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</si>
  <si>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</si>
  <si>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</si>
  <si>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</si>
  <si>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</si>
  <si>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</si>
  <si>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</si>
  <si>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</si>
  <si>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</si>
  <si>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</si>
  <si>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</si>
  <si>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</si>
  <si>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</si>
  <si>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</si>
  <si>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1 17 15000 00 0000 150 </t>
  </si>
  <si>
    <t>Прочие неналоговые доходы</t>
  </si>
  <si>
    <t>Инициативные платежи</t>
  </si>
  <si>
    <t>Инициативные платежи зачисляемые в бюджеты муниципальных районов</t>
  </si>
  <si>
    <t xml:space="preserve">Поступления доходов  в  бюджет муниципального района </t>
  </si>
  <si>
    <t xml:space="preserve"> 1 17 15030 05 0000 150 </t>
  </si>
  <si>
    <t xml:space="preserve"> 1 17 00000 00 0000 000 </t>
  </si>
  <si>
    <t>1 16 01050 01 0000 140</t>
  </si>
  <si>
    <t>1 16 01053 01 0000 140</t>
  </si>
  <si>
    <t>1 16 01130 01 0000 140</t>
  </si>
  <si>
    <t>1 16 01133 01 0000 140</t>
  </si>
  <si>
    <t>1 16 01140 01 0000 140</t>
  </si>
  <si>
    <t>1 16 01143 01 0000 140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</si>
  <si>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</si>
  <si>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</si>
  <si>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</si>
  <si>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</si>
  <si>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</si>
  <si>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</si>
  <si>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</si>
  <si>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</si>
  <si>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</si>
  <si>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</si>
  <si>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</si>
  <si>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</si>
  <si>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</si>
  <si>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</si>
  <si>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</si>
  <si>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</si>
  <si>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</si>
  <si>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</si>
  <si>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</si>
  <si>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 xml:space="preserve">Беловского района  Курской области 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</si>
  <si>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</si>
  <si>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</si>
  <si>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</si>
  <si>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2 02 35930 00 0000 150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</si>
  <si>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</si>
  <si>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2 02 19999 05 0000 150</t>
  </si>
  <si>
    <t>2 02 19999 00 0000 150</t>
  </si>
  <si>
    <t>Прочие дотации</t>
  </si>
  <si>
    <t>Прочие дотации бюджетам муниципальных районов</t>
  </si>
  <si>
    <t>1 01 02080 01 0000 110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</si>
  <si>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</si>
  <si>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</si>
  <si>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</si>
  <si>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</si>
  <si>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</si>
  <si>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</si>
  <si>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за размещение отходов производства и потребления</t>
  </si>
  <si>
    <t>Плата за размещение отходов производства</t>
  </si>
  <si>
    <t>1 12 01040 01 0000 120</t>
  </si>
  <si>
    <t>1 12 01041 01 0000 120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</si>
  <si>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</si>
  <si>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</si>
  <si>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</si>
  <si>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</si>
  <si>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</si>
  <si>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</si>
  <si>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</si>
  <si>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</si>
  <si>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</si>
  <si>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</si>
  <si>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</si>
  <si>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</si>
  <si>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1 14 02050 05 0000 410</t>
  </si>
  <si>
    <t>1 14 02053 05 0000 410</t>
  </si>
  <si>
    <t>1 14 02050 05 0000 440</t>
  </si>
  <si>
    <t>1 14 02053 05 0000 440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</si>
  <si>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</si>
  <si>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</si>
  <si>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</si>
  <si>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</si>
  <si>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</si>
  <si>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</si>
  <si>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</si>
  <si>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</si>
  <si>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</si>
  <si>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</si>
  <si>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</si>
  <si>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</si>
  <si>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</si>
  <si>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</si>
  <si>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</si>
  <si>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</si>
  <si>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</si>
  <si>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</si>
  <si>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</si>
  <si>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</si>
  <si>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</si>
  <si>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</si>
  <si>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</si>
  <si>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</si>
  <si>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</si>
  <si>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</si>
  <si>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1 16 01110 01 0000 140</t>
  </si>
  <si>
    <t>1 16 01113 01 0000 140</t>
  </si>
  <si>
    <t>ДОХОДЫ БЮДЖЕТА -ВСЕГО</t>
  </si>
  <si>
    <t>Утвержденные бюджетные назначения 2024 год</t>
  </si>
  <si>
    <t xml:space="preserve">Прочие безвозмездные поступления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</si>
  <si>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</si>
  <si>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</si>
  <si>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</si>
  <si>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</si>
  <si>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</si>
  <si>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</si>
  <si>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</si>
  <si>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</si>
  <si>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</si>
  <si>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</si>
  <si>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</si>
  <si>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</si>
  <si>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</si>
  <si>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</si>
  <si>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</si>
  <si>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</si>
  <si>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</si>
  <si>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</si>
  <si>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</si>
  <si>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</si>
  <si>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</si>
  <si>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</si>
  <si>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Приложение № 2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</si>
  <si>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</si>
  <si>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</si>
  <si>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</si>
  <si>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</si>
  <si>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2 02 35082 00 0000 150</t>
  </si>
  <si>
    <t>2 02 35082 05 0000 150</t>
  </si>
  <si>
    <t>2 02 35303 00 0000 150</t>
  </si>
  <si>
    <t>2 02 35303 05 0000 150</t>
  </si>
  <si>
    <t>1 05 01000 00 0000 110</t>
  </si>
  <si>
    <t>Субсидии бюджетам муниципальных районов на поддержку отрасли культуры</t>
  </si>
  <si>
    <t>2 02 25519 05 0000 150</t>
  </si>
  <si>
    <t>2 02 25519 00 0000 150</t>
  </si>
  <si>
    <t xml:space="preserve">2 02 25213 05 0000 150 </t>
  </si>
  <si>
    <t xml:space="preserve">2 02 25213 00 0000 150 </t>
  </si>
  <si>
    <t>Субсидии бюджетам  на поддержку отрасли культуры</t>
  </si>
  <si>
    <t>Субсидии бюджетам  на 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</si>
  <si>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2 02 25098 05 0000 150 </t>
  </si>
  <si>
    <t xml:space="preserve">2 02 25098 00 0000 150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</si>
  <si>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</si>
  <si>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</si>
  <si>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2 02 25172 05 0000 150 </t>
  </si>
  <si>
    <t xml:space="preserve">2 02 25172 00 0000 150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</si>
  <si>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</si>
  <si>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</si>
  <si>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</si>
  <si>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</si>
  <si>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Утвержденные бюджетные назначения 2025 год</t>
  </si>
  <si>
    <t>Утвержденные   бюджетные назначения 2026 год</t>
  </si>
  <si>
    <t>1 01 02130 01 0000 110</t>
  </si>
  <si>
    <t>1 01 02140 01 0000 110</t>
  </si>
  <si>
    <t>1 16 01090 01 0000 140</t>
  </si>
  <si>
    <t>1 16 01093 01 0000 140</t>
  </si>
  <si>
    <t>1 16 01333 01 0000 140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</si>
  <si>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</si>
  <si>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</si>
  <si>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Налог на доходы физических лиц в отношениии доходов от долевого участия организации, полученных в виде дивидендов ( в части суммы налога, не превышающей 650 000 рублей)</t>
  </si>
  <si>
    <t>Налог на доходы физических лиц в отношениии доходов от долевого участия организации, полученных в виде дивидендов ( в части суммы налога,  превышающей 650 000 рублей)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</si>
  <si>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</si>
  <si>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</si>
  <si>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</si>
  <si>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</si>
  <si>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</si>
  <si>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</si>
  <si>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 Кодексом 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</si>
  <si>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</si>
  <si>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</si>
  <si>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"Беловский район» Курской области  на 2024 год и плановый период 2025 -2026 годов»</t>
  </si>
  <si>
    <t xml:space="preserve">К проекту решения Представительного Собрания </t>
  </si>
  <si>
    <t>"Беловский  район" Курской области в 2024 -2026 годах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</si>
  <si>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</si>
  <si>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</si>
  <si>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</si>
  <si>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2024 год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</si>
  <si>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</si>
  <si>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</si>
  <si>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</si>
  <si>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</si>
  <si>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</si>
  <si>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</si>
  <si>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</si>
  <si>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</si>
  <si>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</si>
  <si>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</si>
  <si>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</si>
  <si>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</si>
  <si>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</si>
  <si>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</si>
  <si>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</si>
  <si>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</si>
  <si>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</si>
  <si>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</si>
  <si>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</si>
  <si>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</si>
  <si>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</si>
  <si>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</si>
  <si>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</si>
  <si>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</si>
  <si>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</si>
  <si>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</si>
  <si>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</si>
  <si>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</si>
  <si>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</si>
  <si>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</si>
  <si>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</si>
  <si>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</si>
  <si>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</si>
  <si>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</si>
  <si>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</si>
  <si>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</si>
  <si>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</si>
  <si>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</si>
  <si>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Муниципального района «Беловский район» Курской области на 2024-2026 годы.</t>
  </si>
  <si>
    <t xml:space="preserve"> «О бюджете муниципального района </t>
  </si>
  <si>
    <t>"Беловский район» Курской области  на 2024 год</t>
  </si>
  <si>
    <t xml:space="preserve"> и плановый период 2025 и 2026 годов»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</si>
  <si>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</si>
  <si>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</si>
  <si>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</si>
  <si>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</si>
  <si>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</si>
  <si>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</si>
  <si>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</si>
  <si>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</si>
  <si>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</si>
  <si>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</si>
  <si>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</si>
  <si>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</si>
  <si>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</si>
  <si>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</si>
  <si>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</si>
  <si>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</si>
  <si>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</si>
  <si>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</si>
  <si>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</si>
  <si>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</si>
  <si>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</si>
  <si>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</si>
  <si>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</si>
  <si>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</si>
  <si>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</si>
  <si>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</si>
  <si>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</si>
  <si>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</si>
  <si>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</si>
  <si>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</si>
  <si>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</si>
  <si>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</si>
  <si>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Аппарат Представительного Собрания Беловского района курской области</t>
  </si>
  <si>
    <t>75 3 00 00000</t>
  </si>
  <si>
    <t>75 3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</si>
  <si>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</si>
  <si>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</si>
  <si>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</si>
  <si>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</si>
  <si>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</si>
  <si>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</si>
  <si>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</si>
  <si>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</si>
  <si>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</si>
  <si>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08 R0821</t>
  </si>
  <si>
    <t xml:space="preserve">09 0 00 00000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</si>
  <si>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</si>
  <si>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</si>
  <si>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</si>
  <si>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</si>
  <si>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</si>
  <si>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</si>
  <si>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</si>
  <si>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</si>
  <si>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</si>
  <si>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</si>
  <si>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</si>
  <si>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</si>
  <si>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</si>
  <si>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</si>
  <si>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</si>
  <si>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</si>
  <si>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</si>
  <si>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</si>
  <si>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</si>
  <si>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</si>
  <si>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</si>
  <si>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</si>
  <si>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</si>
  <si>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</si>
  <si>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</si>
  <si>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</si>
  <si>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</si>
  <si>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</si>
  <si>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17 2 01 00000</t>
  </si>
  <si>
    <t xml:space="preserve">Осуществление отдельных государственных полномочий в сфере трудовых отношений
</t>
  </si>
  <si>
    <t>17 2 01 13310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</si>
  <si>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</si>
  <si>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</si>
  <si>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</si>
  <si>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</si>
  <si>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</si>
  <si>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</si>
  <si>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</si>
  <si>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</si>
  <si>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</si>
  <si>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</si>
  <si>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</si>
  <si>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</si>
  <si>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</si>
  <si>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</si>
  <si>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</si>
  <si>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</si>
  <si>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реализация функций государственной судебной власти на территории Курской области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</si>
  <si>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</si>
  <si>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</si>
  <si>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</si>
  <si>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</si>
  <si>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</si>
  <si>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» 
</t>
  </si>
  <si>
    <t>14 0 00 00000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</si>
  <si>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</si>
  <si>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</si>
  <si>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</si>
  <si>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</si>
  <si>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</si>
  <si>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</si>
  <si>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</si>
  <si>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</si>
  <si>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</si>
  <si>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</si>
  <si>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</si>
  <si>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</si>
  <si>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</si>
  <si>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</si>
  <si>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</si>
  <si>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</si>
  <si>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</si>
  <si>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</si>
  <si>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</si>
  <si>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</si>
  <si>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</si>
  <si>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</si>
  <si>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</si>
  <si>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</si>
  <si>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</si>
  <si>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</si>
  <si>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</si>
  <si>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</si>
  <si>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</si>
  <si>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</si>
  <si>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</si>
  <si>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</si>
  <si>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</si>
  <si>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</si>
  <si>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</si>
  <si>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</si>
  <si>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</si>
  <si>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</si>
  <si>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</si>
  <si>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</si>
  <si>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</si>
  <si>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</si>
  <si>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</si>
  <si>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</si>
  <si>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</si>
  <si>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</si>
  <si>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</si>
  <si>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</si>
  <si>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</si>
  <si>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10 2 00 00000</t>
  </si>
  <si>
    <t>Основное мероприятие "Проведение текущего ремонта помещений и оборудования архивного отдела".</t>
  </si>
  <si>
    <t>10 2 02 00000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</si>
  <si>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</si>
  <si>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</si>
  <si>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</si>
  <si>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</si>
  <si>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Подпрограмма "Повышение безопасности дорожного движения в Беловском районе курской области"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</si>
  <si>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</si>
  <si>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</si>
  <si>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</si>
  <si>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</si>
  <si>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</si>
  <si>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 xml:space="preserve">Подпрограмма «Обеспечение  правопорядка  на  территории  Беловского района» 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</si>
  <si>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</si>
  <si>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</si>
  <si>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</si>
  <si>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</si>
  <si>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12 2 01 С 1486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</si>
  <si>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</si>
  <si>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</si>
  <si>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</si>
  <si>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14 3 00 00000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</si>
  <si>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</si>
  <si>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14 3 02 00000</t>
  </si>
  <si>
    <t>Расходы на обеспечение деятельности (оказание услуг) муниципальных учреждений</t>
  </si>
  <si>
    <t>14 3 02 С1401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</si>
  <si>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</si>
  <si>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</si>
  <si>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</si>
  <si>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</si>
  <si>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</si>
  <si>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</si>
  <si>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</si>
  <si>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</si>
  <si>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</si>
  <si>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</si>
  <si>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</si>
  <si>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</si>
  <si>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</si>
  <si>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</si>
  <si>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</si>
  <si>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</si>
  <si>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</si>
  <si>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муниципальных казенных учреждений, не вошедшие в программные мероприятия</t>
  </si>
  <si>
    <t>79 1 00 00000</t>
  </si>
  <si>
    <t>79 1 00 С1401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</si>
  <si>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</si>
  <si>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</si>
  <si>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</si>
  <si>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</si>
  <si>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</si>
  <si>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</si>
  <si>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</si>
  <si>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</si>
  <si>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</si>
  <si>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</si>
  <si>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</si>
  <si>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</si>
  <si>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</si>
  <si>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</si>
  <si>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</si>
  <si>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</si>
  <si>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</si>
  <si>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</si>
  <si>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</si>
  <si>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</si>
  <si>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</si>
  <si>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</si>
  <si>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</si>
  <si>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</si>
  <si>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</si>
  <si>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</si>
  <si>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</si>
  <si>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</si>
  <si>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</si>
  <si>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</si>
  <si>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Профилактика преступлений и иных правонарушений в Беловском районе Курской области»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</si>
  <si>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</si>
  <si>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</si>
  <si>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</si>
  <si>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</si>
  <si>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</si>
  <si>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</si>
  <si>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</si>
  <si>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</si>
  <si>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</si>
  <si>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</si>
  <si>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</si>
  <si>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</si>
  <si>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</si>
  <si>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</si>
  <si>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</si>
  <si>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</si>
  <si>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</si>
  <si>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</si>
  <si>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</si>
  <si>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</si>
  <si>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</si>
  <si>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</si>
  <si>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</si>
  <si>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</si>
  <si>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Межбюджетные трансферты</t>
  </si>
  <si>
    <t>Капитальный ремонт, ремонт и содержание автомобильных дорог общего пользования местного значения</t>
  </si>
  <si>
    <t>11 2 01 С1424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</si>
  <si>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</si>
  <si>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11 2 03 00000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</si>
  <si>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</si>
  <si>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11 2 03 13390</t>
  </si>
  <si>
    <t>11 2 03 S3390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</si>
  <si>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</si>
  <si>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</si>
  <si>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</si>
  <si>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</si>
  <si>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</si>
  <si>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</si>
  <si>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</si>
  <si>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</si>
  <si>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</si>
  <si>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</si>
  <si>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</si>
  <si>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</si>
  <si>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</si>
  <si>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</si>
  <si>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</si>
  <si>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</si>
  <si>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</si>
  <si>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</si>
  <si>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</si>
  <si>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</si>
  <si>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</si>
  <si>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</si>
  <si>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15 1 06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</si>
  <si>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</si>
  <si>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</si>
  <si>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</si>
  <si>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</si>
  <si>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</si>
  <si>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07 0 00 00000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</si>
  <si>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</si>
  <si>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07 3 00 00000 </t>
  </si>
  <si>
    <t>Основное мероприятие"  Развития социальной и инженерной инфраструктуры муниципальных образований "</t>
  </si>
  <si>
    <t>Мероприятия направленные на развитие социальной и инженерной инфраструктуры Беловского района Курской области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</si>
  <si>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</si>
  <si>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</si>
  <si>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</si>
  <si>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</si>
  <si>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</si>
  <si>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</si>
  <si>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</si>
  <si>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</si>
  <si>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</si>
  <si>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</si>
  <si>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</si>
  <si>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</si>
  <si>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</si>
  <si>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</si>
  <si>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</si>
  <si>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</si>
  <si>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</si>
  <si>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</si>
  <si>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</si>
  <si>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</si>
  <si>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</si>
  <si>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</si>
  <si>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</si>
  <si>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</si>
  <si>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</si>
  <si>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</si>
  <si>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</si>
  <si>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</si>
  <si>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</si>
  <si>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>03 2 02 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</si>
  <si>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</si>
  <si>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</si>
  <si>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</si>
  <si>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</si>
  <si>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</si>
  <si>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>05 1 01 00000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</si>
  <si>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</si>
  <si>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1 01 S1500</t>
  </si>
  <si>
    <t>Общее образование</t>
  </si>
  <si>
    <t xml:space="preserve">Муниципальная программа Беловского района Курской области "Развитие образования в Беловском районе 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</si>
  <si>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</si>
  <si>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</si>
  <si>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</si>
  <si>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</si>
  <si>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</si>
  <si>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</si>
  <si>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</si>
  <si>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</si>
  <si>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</si>
  <si>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</si>
  <si>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</si>
  <si>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</si>
  <si>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</si>
  <si>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</si>
  <si>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</si>
  <si>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</si>
  <si>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</si>
  <si>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</si>
  <si>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</si>
  <si>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</si>
  <si>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</si>
  <si>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</si>
  <si>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</si>
  <si>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</si>
  <si>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</si>
  <si>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S3090</t>
  </si>
  <si>
    <t>03 2 04 L3040</t>
  </si>
  <si>
    <t>Региональный проект "Современная школа"</t>
  </si>
  <si>
    <t>03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</si>
  <si>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</si>
  <si>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 2 Е1 51722</t>
  </si>
  <si>
    <t>Региональный проект "Успех каждого ребенка"</t>
  </si>
  <si>
    <t>03 2 Е2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</si>
  <si>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</si>
  <si>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</si>
  <si>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>Региональный проект "Цифровая образовательная среда"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</si>
  <si>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</si>
  <si>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</si>
  <si>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52131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</si>
  <si>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</si>
  <si>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</si>
  <si>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</si>
  <si>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</si>
  <si>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</si>
  <si>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</si>
  <si>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</si>
  <si>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</si>
  <si>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</si>
  <si>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</si>
  <si>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</si>
  <si>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</si>
  <si>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</si>
  <si>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</si>
  <si>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</si>
  <si>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</si>
  <si>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</si>
  <si>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</si>
  <si>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</si>
  <si>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</si>
  <si>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</si>
  <si>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</si>
  <si>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</si>
  <si>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</si>
  <si>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</si>
  <si>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</si>
  <si>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</si>
  <si>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>08 0 00 00000</t>
  </si>
  <si>
    <t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</si>
  <si>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</si>
  <si>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</si>
  <si>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08 2 01 00000</t>
  </si>
  <si>
    <t>Реализация мероприятий в сфере молодежной политики</t>
  </si>
  <si>
    <t>08 2 01 С 1414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</si>
  <si>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</si>
  <si>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</si>
  <si>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</si>
  <si>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</si>
  <si>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</si>
  <si>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</si>
  <si>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08 4 00 00000</t>
  </si>
  <si>
    <t>Основное мероприятие "Реализация мероприятий связанных с организацией отдыха детей в каникулярное время".</t>
  </si>
  <si>
    <t>08 4 02 00000</t>
  </si>
  <si>
    <t xml:space="preserve">Средства муниципального образования на развитие системы оздоровления и отдыха детей </t>
  </si>
  <si>
    <t>08 4 02 С1458</t>
  </si>
  <si>
    <t>Мероприятия, связанные с организацией отдыха детей в каникулярное время</t>
  </si>
  <si>
    <t>08 4 02 13540</t>
  </si>
  <si>
    <t>08 4 02 S3540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</si>
  <si>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</si>
  <si>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</si>
  <si>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</si>
  <si>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</si>
  <si>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</si>
  <si>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</si>
  <si>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</si>
  <si>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</si>
  <si>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</si>
  <si>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</si>
  <si>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</si>
  <si>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</si>
  <si>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</si>
  <si>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</si>
  <si>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</si>
  <si>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</si>
  <si>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</si>
  <si>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</si>
  <si>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</si>
  <si>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</si>
  <si>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</si>
  <si>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</si>
  <si>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</si>
  <si>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</si>
  <si>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</si>
  <si>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</si>
  <si>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</si>
  <si>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</si>
  <si>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77 5 00 0000</t>
  </si>
  <si>
    <t>организация проведения мероприятий при осуществлении деятельности по обращению с животными без владельцев</t>
  </si>
  <si>
    <t>77 5 0 12700</t>
  </si>
  <si>
    <t>Социальная политика</t>
  </si>
  <si>
    <t>Пенсионное обеспечение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</si>
  <si>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 "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</si>
  <si>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</si>
  <si>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</si>
  <si>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</si>
  <si>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</si>
  <si>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</si>
  <si>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</si>
  <si>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</si>
  <si>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Муниципальная программа  "Социальная поддержка граждан  Беловского района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</si>
  <si>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</si>
  <si>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</si>
  <si>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02 2 03 00000</t>
  </si>
  <si>
    <t>Обеспечение мер социальной поддержки ветеранов труда</t>
  </si>
  <si>
    <t>02 2 03 13150</t>
  </si>
  <si>
    <t>Обеспечение мер социальной поддержки тружеников тыла</t>
  </si>
  <si>
    <t>02 2 03 13160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</si>
  <si>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</si>
  <si>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</si>
  <si>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</si>
  <si>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</si>
  <si>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</si>
  <si>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</si>
  <si>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предоставление социальной поддержки отдельным категориям граждан по обеспечению продовольственными товарами</t>
  </si>
  <si>
    <t>02 2 05 11180</t>
  </si>
  <si>
    <t>Основное мероприятие "Формирование доступной среды жизнедеятельности лиц с ограниченными способностями"</t>
  </si>
  <si>
    <t>02 2 06 00000</t>
  </si>
  <si>
    <t>Мероприятия по формированию доступной среды жизнедеятельности для лиц с ограниченными способностями</t>
  </si>
  <si>
    <t>02 2 06 С1483</t>
  </si>
  <si>
    <t xml:space="preserve">Муниципальная программа Беловского района Курской области "Развитие образования Беловском районе </t>
  </si>
  <si>
    <t>Основное мероприятие "Содействие развитию дошкольного и общего образования"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</si>
  <si>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</si>
  <si>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</si>
  <si>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</si>
  <si>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02 3 00 00000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</si>
  <si>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</si>
  <si>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</si>
  <si>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</si>
  <si>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>02 3 01 13190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</si>
  <si>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</si>
  <si>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</si>
  <si>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</si>
  <si>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 xml:space="preserve">Выплата компенсации части родительской платы </t>
  </si>
  <si>
    <t>03 2 02 13000</t>
  </si>
  <si>
    <t>Другие вопросы в области социальной политики</t>
  </si>
  <si>
    <t>Подпрограмма «Обеспечение реализации муниципальной программы «Социальная поддержка  граждан в Беловском районе Курской области »;</t>
  </si>
  <si>
    <t>02 1 00 00000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</si>
  <si>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</si>
  <si>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</si>
  <si>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</si>
  <si>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</si>
  <si>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</si>
  <si>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</si>
  <si>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</si>
  <si>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</si>
  <si>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</si>
  <si>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</si>
  <si>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</si>
  <si>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08 3 00 00000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</si>
  <si>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</si>
  <si>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</si>
  <si>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</si>
  <si>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</si>
  <si>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</si>
  <si>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</si>
  <si>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</si>
  <si>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</si>
  <si>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</si>
  <si>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</si>
  <si>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</si>
  <si>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</si>
  <si>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</si>
  <si>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</si>
  <si>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</si>
  <si>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1500000</t>
  </si>
  <si>
    <t>4820000</t>
  </si>
  <si>
    <t>Межбюджетные трансферы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</si>
  <si>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</si>
  <si>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</si>
  <si>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</si>
  <si>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</si>
  <si>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</si>
  <si>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</si>
  <si>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</si>
  <si>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</si>
  <si>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</si>
  <si>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района "Беловский район" Курской области  НА 2024-2026 годы</t>
  </si>
  <si>
    <t>Администрация Беловского района</t>
  </si>
  <si>
    <t>001</t>
  </si>
  <si>
    <t>функционирование главы муниципального образования</t>
  </si>
  <si>
    <t>Глава муниципального образования</t>
  </si>
  <si>
    <t>71 1 00 С1402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</si>
  <si>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</si>
  <si>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Муниципальная программа «Развитие муниципальной службы в Беловском районе Курской области»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</si>
  <si>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</si>
  <si>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</si>
  <si>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</si>
  <si>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</si>
  <si>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77 5 00 12712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</si>
  <si>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</si>
  <si>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</si>
  <si>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</si>
  <si>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</si>
  <si>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</si>
  <si>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 xml:space="preserve">001 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</si>
  <si>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</si>
  <si>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</si>
  <si>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</t>
  </si>
  <si>
    <t>12 2 01 С1486</t>
  </si>
  <si>
    <t>Реализация специальных мер в сфере экономики</t>
  </si>
  <si>
    <t>76 1 00 С5000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</si>
  <si>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</si>
  <si>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</si>
  <si>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</si>
  <si>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11 3 01 С 1426</t>
  </si>
  <si>
    <t>11 2  00 00000</t>
  </si>
  <si>
    <t>15 0 00 00000</t>
  </si>
  <si>
    <t>07 3 00 00000</t>
  </si>
  <si>
    <t>07 3 04 00000</t>
  </si>
  <si>
    <t xml:space="preserve">05 1 01 00000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</si>
  <si>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</si>
  <si>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</si>
  <si>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</si>
  <si>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</si>
  <si>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</si>
  <si>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01 2 01 00000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</si>
  <si>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</si>
  <si>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Организация мероприятий при осуществлении деятельности по обращению с животными без владельцев</t>
  </si>
  <si>
    <t>77 5 00 12700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</si>
  <si>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</si>
  <si>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</si>
  <si>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Муниципальная программа  "Социальная поддержка граждан  Беловского района Курской области "</t>
  </si>
  <si>
    <t xml:space="preserve">02 2 06 00000 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</si>
  <si>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</si>
  <si>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</si>
  <si>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</si>
  <si>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</si>
  <si>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 xml:space="preserve">02 3 00 00000 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</si>
  <si>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</si>
  <si>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</si>
  <si>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</si>
  <si>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</si>
  <si>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Управление образования администрации Беловского района</t>
  </si>
  <si>
    <t>004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</si>
  <si>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</si>
  <si>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</si>
  <si>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</si>
  <si>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</si>
  <si>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05 1 01 С1417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</si>
  <si>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</si>
  <si>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</si>
  <si>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</si>
  <si>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</si>
  <si>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</si>
  <si>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</si>
  <si>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6301000</t>
  </si>
  <si>
    <t xml:space="preserve">Ведомственная структура расходов бюджета муниципального района "Беловский район"  Курской области на 2024 год и плановый период 2025-2026 годов </t>
  </si>
  <si>
    <t>Приложение № 4</t>
  </si>
  <si>
    <t>"Беловский район» Курской области на 2024 год</t>
  </si>
  <si>
    <t>Приложение № 5</t>
  </si>
  <si>
    <t xml:space="preserve">К проекту  решения Представительного Собрания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</si>
  <si>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района "Беловский район" Курской области на 2024-2026 годов </t>
  </si>
  <si>
    <t>Сумма рублей</t>
  </si>
  <si>
    <t>Условно утвержденные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</si>
  <si>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</si>
  <si>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</si>
  <si>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01 101 С1401</t>
  </si>
  <si>
    <t>01 101 L4670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</si>
  <si>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</si>
  <si>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01 201 С1401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</si>
  <si>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</si>
  <si>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02 2 00 00000 </t>
  </si>
  <si>
    <t>Основное мероприятие" Обеспечение жилыми помещениями детей -сирот и детей, оставшихся без попечения родителей, лиц из их числа"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</si>
  <si>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</si>
  <si>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</si>
  <si>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</si>
  <si>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</si>
  <si>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</si>
  <si>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 xml:space="preserve">Подпрограмма "Развитие дошкольного и общего образования детей Беловского района" 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</si>
  <si>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</si>
  <si>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</si>
  <si>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</si>
  <si>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Реализация основных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</si>
  <si>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</si>
  <si>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</si>
  <si>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</si>
  <si>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</si>
  <si>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</si>
  <si>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</si>
  <si>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</si>
  <si>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</si>
  <si>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</si>
  <si>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</si>
  <si>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</si>
  <si>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07 0 00 00000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</si>
  <si>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</si>
  <si>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</si>
  <si>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08 3 01 С1417</t>
  </si>
  <si>
    <t>08 3 02С1407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</si>
  <si>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</si>
  <si>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08 4 00 00000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</si>
  <si>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</si>
  <si>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</si>
  <si>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</si>
  <si>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</si>
  <si>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</si>
  <si>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</si>
  <si>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</si>
  <si>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Подпрограмма "Повышение безопасности дорожного движения в Беловском районе Курской области" </t>
  </si>
  <si>
    <t xml:space="preserve">11 4 00 00000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</si>
  <si>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</si>
  <si>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12 1 00 00000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</si>
  <si>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</si>
  <si>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12 2 00 00000 </t>
  </si>
  <si>
    <t xml:space="preserve">13 1 00 00000 </t>
  </si>
  <si>
    <t xml:space="preserve">13 2 00 00000 </t>
  </si>
  <si>
    <t xml:space="preserve">13 2 03 00000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</si>
  <si>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</si>
  <si>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</si>
  <si>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</si>
  <si>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Основное мероприятие "Обеспечение деятельности и выполнение функций Центра бюджетного учета  администрации Беловского района" Курской области</t>
  </si>
  <si>
    <t>15 1 00 00000</t>
  </si>
  <si>
    <t>15 1 06 00000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</si>
  <si>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</si>
  <si>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</si>
  <si>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17 1 00 00000 </t>
  </si>
  <si>
    <t>сановное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</si>
  <si>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</si>
  <si>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НЕПРОГРАММНАЯ ДЕЯТЕЛЬНОСТЬ</t>
  </si>
  <si>
    <t>Приложение № 6</t>
  </si>
  <si>
    <t>Распределение межбюджетных трансфертов бюджетам муниципальных поселений Беловского района Курской области на 2024-2026 годов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</si>
  <si>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</si>
  <si>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</si>
  <si>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</si>
  <si>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</si>
  <si>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</si>
  <si>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</si>
  <si>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</si>
  <si>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</si>
  <si>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</si>
  <si>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</si>
  <si>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</si>
  <si>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</si>
  <si>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</si>
  <si>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</si>
  <si>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</si>
  <si>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</si>
  <si>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</si>
  <si>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таблица 2.</t>
  </si>
  <si>
    <t>Дотации на выравнивание бюджетной обеспеченности бюджетов поселений, при формировании которых сложился недостаток доходов на финансовое обеспечение расходных обязательств,  на 2024-2026 годов год</t>
  </si>
  <si>
    <t>Приложение № 7</t>
  </si>
  <si>
    <t xml:space="preserve">К проекту решения Представительного собрания </t>
  </si>
  <si>
    <t xml:space="preserve">"Беловский район» Курской области на 2024 год  </t>
  </si>
  <si>
    <t>и плановый период 2025 и 2026 годов»</t>
  </si>
  <si>
    <t>Программа</t>
  </si>
  <si>
    <t xml:space="preserve"> муниципальных внутренних заимствований</t>
  </si>
  <si>
    <t>муниципальногорайона "Беловский район" Курской области на 2024 год</t>
  </si>
  <si>
    <t>1. Привлечение внутренних заимствований</t>
  </si>
  <si>
    <t>№ п/п</t>
  </si>
  <si>
    <t>Виды долговых обязательств</t>
  </si>
  <si>
    <t>Объем привлечения средств в 2024 году (рублей)</t>
  </si>
  <si>
    <t xml:space="preserve">Предельный срок погашения  долговых обязательств                </t>
  </si>
  <si>
    <t xml:space="preserve">1. </t>
  </si>
  <si>
    <t>Муниципальные ценные бумаги</t>
  </si>
  <si>
    <t>2.</t>
  </si>
  <si>
    <t>Бюджетные кредиты из других бюджетов бюджетной системы Российской Федерации всего, в том числе:</t>
  </si>
  <si>
    <t>3.</t>
  </si>
  <si>
    <t xml:space="preserve">Кредиты кредитных организаций </t>
  </si>
  <si>
    <t>Итого</t>
  </si>
  <si>
    <t>2. Погашение внутренних заимствований</t>
  </si>
  <si>
    <t>Объем погашения средств                                    в 2024 году (рублей)</t>
  </si>
  <si>
    <t>Кредиты кредитных организаций</t>
  </si>
  <si>
    <t>Приложение № 8</t>
  </si>
  <si>
    <t xml:space="preserve">"Беловский район» Курской области на 2024 год </t>
  </si>
  <si>
    <t>Объем привлечения средств в 2025 году (рублей)</t>
  </si>
  <si>
    <t>Объем привлечения средств в 2026 году (рублей)</t>
  </si>
  <si>
    <t>Бюджетные кредиты из других бюджетов бюджетной системы Российской Федерации</t>
  </si>
  <si>
    <t>0</t>
  </si>
  <si>
    <t>Объем погашения средств в 2025 году (рублей)</t>
  </si>
  <si>
    <t>Объем погашения средств в 2026 году (рублей)</t>
  </si>
  <si>
    <t>Программа муниципальных гарантий</t>
  </si>
  <si>
    <t>Муниципального района «Беловский район» Курской области на 2024 год.</t>
  </si>
  <si>
    <t>1.1. Перечень подлежащих предоставлению муниципальных гарантий бюджетом муниципального района «Беловский район» Курской области в 2024 году</t>
  </si>
  <si>
    <t>Направление (цель) гарантирования</t>
  </si>
  <si>
    <t>Наименование принципала</t>
  </si>
  <si>
    <t>Наименование кредитора</t>
  </si>
  <si>
    <t>Всего</t>
  </si>
  <si>
    <t xml:space="preserve">1.2. Общий объем бюджетных ассигнований, предусмотренных на исполнение </t>
  </si>
  <si>
    <t>Исполнение муниципальных гарантий</t>
  </si>
  <si>
    <t>За счет источников финансирования дефицита бюджета</t>
  </si>
  <si>
    <t>За счет расходов бюджета</t>
  </si>
  <si>
    <t>Объем гарантий, рублей</t>
  </si>
  <si>
    <t xml:space="preserve">Наличие 
(отсутствие)
права 
регрессного требования
</t>
  </si>
  <si>
    <t xml:space="preserve">Срок  
действия 
 гарантии
</t>
  </si>
  <si>
    <t xml:space="preserve">Объем бюджетных ассигнований на исполнение 
гарантий по возможным гарантийным случаям, руб-лей
</t>
  </si>
  <si>
    <r>
      <t>Программа муниципальных гарантий муниципального района «Беловский район» Курской области</t>
    </r>
    <r>
      <rPr>
        <sz val="12"/>
        <color theme="1"/>
        <rFont val="Times New Roman"/>
        <family val="1"/>
        <charset val="204"/>
      </rPr>
      <t xml:space="preserve"> </t>
    </r>
  </si>
  <si>
    <t>на 2025 и 2026 годы</t>
  </si>
  <si>
    <t>1.1. Перечень подлежащих предоставлению муниципальных гарантий бюджетом муниципального района «Беловский район» Курской области в 2025 и 2026 годах</t>
  </si>
  <si>
    <t xml:space="preserve">Объем бюджетных ассигнований на исполнение гарантий по возможным гарантийным случаям 
в 2025 году, 
 рублей
</t>
  </si>
  <si>
    <t xml:space="preserve">Объем бюджетных ассигнований на исполнение гарантий по возможным га-рантийным случаям 
в 2026 году, 
 рублей
</t>
  </si>
  <si>
    <t xml:space="preserve"> муниципального района "Беловский район" Курской области на плановый период 2025 и 2026 годов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</si>
  <si>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</si>
  <si>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</si>
  <si>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</si>
  <si>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2 02 25750 05 0000 150</t>
  </si>
  <si>
    <t xml:space="preserve">Реализация мероприятий по модернизации систем образования </t>
  </si>
  <si>
    <t xml:space="preserve">06 1 </t>
  </si>
  <si>
    <t>Строительство и реконструкция (модернизация) объектов питьевого водоснабжения</t>
  </si>
  <si>
    <t>061F552430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</si>
  <si>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</si>
  <si>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</si>
  <si>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</si>
  <si>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</si>
  <si>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</si>
  <si>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</si>
  <si>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06 1 02 С1417</t>
  </si>
  <si>
    <t>06 1 02</t>
  </si>
  <si>
    <t>6 0 00 00000</t>
  </si>
  <si>
    <t>муниципальных гарантий бюджетом муниципального района «Беловский район» Курской области  по возможным гарантийным случаям,                     в 2025 и 2026 годах</t>
  </si>
  <si>
    <t>муниципальных гарантий бюджетом муниципального района «Беловский район» Курской области по возможным гарантийным случаям,            в 2024 году</t>
  </si>
  <si>
    <t>06 1 F5 52430</t>
  </si>
  <si>
    <t xml:space="preserve">17 2 00 00000 </t>
  </si>
  <si>
    <t>03 2 04 L7500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</si>
  <si>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</si>
  <si>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</si>
  <si>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2 02 25171 00 0000 150</t>
  </si>
  <si>
    <t>2 02 25171 05 0000 150</t>
  </si>
  <si>
    <t>Приложение № 1 К проекту решения Представительного Собрания Беловского района  Курской области № IV-38/1     от 18 декабря 2023 года «О бюджете муниципального района Беловский район» на 2024 год  и плановый период 2025-2026 годов»</t>
  </si>
  <si>
    <t>№ IV-38/1     от 18 декабря 2023 года</t>
  </si>
  <si>
    <t>Приложение №3 К проекту решения Представительного Собрания Беловского района  Курской области № IV-38/1     от 18 декабря 2023 года  «О бюджете муниципального района "Беловский район» Курской области  на 2024 год  и плановый период 2025 и 2026 годов»</t>
  </si>
  <si>
    <t xml:space="preserve"> № IV-38/1     от 18 декабря 2023 года</t>
  </si>
  <si>
    <t>Беловского района Курской области    № IV-38/1     от 18 декабря 2023 года</t>
  </si>
  <si>
    <t xml:space="preserve"> Приложение № 10
 К проекту  решения Представительного собрания 
 Беловского района  Курской области
№ IV-38/1     от 18 декабря 2023 года «О бюджете                                                                                      муниципального района  «Беловский район»                                    Курской области  на 2024 год                                                                                       и плановый период 2025 и 2026 годов»
</t>
  </si>
  <si>
    <t xml:space="preserve"> Приложение № 9
 К проекту  решения Представительного собрания 
 Беловского района  Курской области
№ IV-38/1     от 18 декабря 2023 года
  «О бюджете муниципального района 
 «Беловский район» Курской области на 2024 год                                                                 и плановый период 2025 и 2026 годов»
</t>
  </si>
  <si>
    <t>Мероприятия по организации бесплатного горячего питания  обучающихся, получающих начальное общее образование в  муниципальных образовательных организациях</t>
  </si>
  <si>
    <t>Мероприятия по организации бесплатного горячего питания  обучающихся, получающих начальное общее образование в муниципальных образовательных организациях</t>
  </si>
  <si>
    <t>ГРБС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</si>
</sst>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000"/>
    <numFmt numFmtId="168" formatCode="0000000"/>
    <numFmt numFmtId="169" formatCode="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 Cyr"/>
      <charset val="204"/>
    </font>
    <font>
      <u/>
      <sz val="10"/>
      <color indexed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/>
    <xf numFmtId="0" fontId="4" fillId="0" borderId="0"/>
    <xf numFmtId="0" fontId="4" fillId="0" borderId="0"/>
    <xf numFmtId="164" fontId="7" fillId="0" borderId="0">
      <alignment vertical="top" wrapText="1"/>
    </xf>
    <xf numFmtId="0" fontId="8" fillId="0" borderId="0"/>
    <xf numFmtId="0" fontId="16" fillId="0" borderId="0" applyNumberFormat="0" applyFill="0" applyBorder="0" applyAlignment="0" applyProtection="0"/>
    <xf numFmtId="0" fontId="26" fillId="0" borderId="0"/>
    <xf numFmtId="164" fontId="7" fillId="0" borderId="0">
      <alignment vertical="top" wrapText="1"/>
    </xf>
    <xf numFmtId="0" fontId="30" fillId="0" borderId="0"/>
    <xf numFmtId="0" fontId="39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64" fontId="7" fillId="0" borderId="0">
      <alignment vertical="top" wrapText="1"/>
    </xf>
    <xf numFmtId="0" fontId="4" fillId="0" borderId="0"/>
    <xf numFmtId="0" fontId="30" fillId="0" borderId="0"/>
    <xf numFmtId="165" fontId="39" fillId="0" borderId="0" applyFont="0" applyFill="0" applyBorder="0" applyAlignment="0" applyProtection="0"/>
    <xf numFmtId="0" fontId="1" fillId="0" borderId="0"/>
    <xf numFmtId="0" fontId="1" fillId="0" borderId="0"/>
  </cellStyleXfs>
  <cellXfs count="42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2" fontId="0" fillId="0" borderId="0" xfId="0" applyNumberFormat="1"/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2" fontId="9" fillId="0" borderId="1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2" fontId="12" fillId="0" borderId="1" xfId="2" applyNumberFormat="1" applyFont="1" applyBorder="1" applyAlignment="1">
      <alignment horizontal="right" wrapText="1"/>
    </xf>
    <xf numFmtId="2" fontId="11" fillId="0" borderId="1" xfId="2" applyNumberFormat="1" applyFont="1" applyBorder="1" applyAlignment="1">
      <alignment horizontal="right" wrapText="1"/>
    </xf>
    <xf numFmtId="2" fontId="11" fillId="2" borderId="1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vertical="top" wrapText="1" readingOrder="1"/>
    </xf>
    <xf numFmtId="0" fontId="13" fillId="0" borderId="1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2" fontId="9" fillId="0" borderId="1" xfId="0" applyNumberFormat="1" applyFont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2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vertical="center" wrapText="1"/>
    </xf>
    <xf numFmtId="0" fontId="12" fillId="0" borderId="1" xfId="2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right"/>
    </xf>
    <xf numFmtId="0" fontId="11" fillId="0" borderId="4" xfId="2" applyFont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49" fontId="15" fillId="0" borderId="5" xfId="0" applyNumberFormat="1" applyFont="1" applyBorder="1" applyAlignment="1">
      <alignment horizontal="left" vertical="center" wrapText="1"/>
    </xf>
    <xf numFmtId="2" fontId="15" fillId="0" borderId="1" xfId="2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0" fontId="11" fillId="0" borderId="3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1" fillId="0" borderId="5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2" fillId="0" borderId="5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/>
    </xf>
    <xf numFmtId="0" fontId="10" fillId="0" borderId="1" xfId="0" applyFont="1" applyBorder="1"/>
    <xf numFmtId="0" fontId="11" fillId="0" borderId="1" xfId="2" applyFont="1" applyBorder="1" applyAlignment="1">
      <alignment horizontal="left" vertical="center" wrapText="1" readingOrder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2" fillId="0" borderId="1" xfId="2" applyFont="1" applyBorder="1" applyAlignment="1">
      <alignment horizontal="left" vertical="top" wrapText="1" readingOrder="1"/>
    </xf>
    <xf numFmtId="2" fontId="10" fillId="0" borderId="1" xfId="0" applyNumberFormat="1" applyFont="1" applyBorder="1" applyAlignment="1">
      <alignment vertical="top" wrapText="1"/>
    </xf>
    <xf numFmtId="0" fontId="11" fillId="0" borderId="7" xfId="2" applyFont="1" applyBorder="1" applyAlignment="1">
      <alignment horizontal="left" vertical="top" wrapText="1"/>
    </xf>
    <xf numFmtId="2" fontId="11" fillId="0" borderId="7" xfId="2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left" vertical="top"/>
    </xf>
    <xf numFmtId="166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horizontal="right"/>
    </xf>
    <xf numFmtId="0" fontId="15" fillId="3" borderId="1" xfId="5" applyFont="1" applyFill="1" applyBorder="1" applyAlignment="1">
      <alignment vertical="center" wrapText="1"/>
    </xf>
    <xf numFmtId="0" fontId="15" fillId="0" borderId="1" xfId="5" applyFont="1" applyBorder="1" applyAlignment="1">
      <alignment wrapText="1"/>
    </xf>
    <xf numFmtId="0" fontId="11" fillId="0" borderId="8" xfId="2" applyFont="1" applyBorder="1" applyAlignment="1">
      <alignment horizontal="left" vertical="top" wrapText="1" readingOrder="1"/>
    </xf>
    <xf numFmtId="0" fontId="1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18" fillId="0" borderId="0" xfId="0" applyFont="1"/>
    <xf numFmtId="0" fontId="20" fillId="0" borderId="0" xfId="0" applyFont="1"/>
    <xf numFmtId="0" fontId="5" fillId="0" borderId="0" xfId="0" applyFont="1"/>
    <xf numFmtId="0" fontId="0" fillId="0" borderId="0" xfId="0" applyAlignment="1">
      <alignment vertical="top"/>
    </xf>
    <xf numFmtId="0" fontId="25" fillId="2" borderId="1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/>
    </xf>
    <xf numFmtId="4" fontId="0" fillId="2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right" vertical="top" wrapText="1"/>
    </xf>
    <xf numFmtId="2" fontId="27" fillId="0" borderId="1" xfId="0" applyNumberFormat="1" applyFont="1" applyBorder="1" applyAlignment="1">
      <alignment horizontal="right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/>
    </xf>
    <xf numFmtId="2" fontId="6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right" vertical="top"/>
    </xf>
    <xf numFmtId="0" fontId="6" fillId="0" borderId="1" xfId="2" applyFont="1" applyBorder="1" applyAlignment="1">
      <alignment horizontal="left" vertical="top" wrapText="1"/>
    </xf>
    <xf numFmtId="4" fontId="6" fillId="0" borderId="1" xfId="2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2" fontId="27" fillId="0" borderId="1" xfId="2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164" fontId="6" fillId="0" borderId="1" xfId="3" applyFont="1" applyBorder="1">
      <alignment vertical="top" wrapText="1"/>
    </xf>
    <xf numFmtId="0" fontId="6" fillId="0" borderId="1" xfId="1" applyFont="1" applyBorder="1" applyAlignment="1">
      <alignment vertical="top" wrapTex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right" vertical="top"/>
    </xf>
    <xf numFmtId="4" fontId="6" fillId="0" borderId="1" xfId="6" applyNumberFormat="1" applyFont="1" applyBorder="1" applyAlignment="1">
      <alignment horizontal="right" vertical="top"/>
    </xf>
    <xf numFmtId="0" fontId="2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168" fontId="6" fillId="0" borderId="1" xfId="4" applyNumberFormat="1" applyFont="1" applyBorder="1" applyAlignment="1" applyProtection="1">
      <alignment horizontal="left" vertical="top" wrapText="1"/>
      <protection hidden="1"/>
    </xf>
    <xf numFmtId="49" fontId="27" fillId="0" borderId="1" xfId="0" applyNumberFormat="1" applyFont="1" applyBorder="1" applyAlignment="1">
      <alignment horizontal="center" vertical="top"/>
    </xf>
    <xf numFmtId="0" fontId="6" fillId="0" borderId="1" xfId="5" applyFont="1" applyFill="1" applyBorder="1" applyAlignment="1" applyProtection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4" applyFont="1" applyBorder="1" applyAlignment="1" applyProtection="1">
      <alignment horizontal="left" vertical="top"/>
      <protection hidden="1"/>
    </xf>
    <xf numFmtId="0" fontId="20" fillId="0" borderId="18" xfId="0" applyFont="1" applyBorder="1" applyAlignment="1">
      <alignment vertical="top" wrapText="1"/>
    </xf>
    <xf numFmtId="0" fontId="27" fillId="0" borderId="1" xfId="7" applyNumberFormat="1" applyFont="1" applyBorder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/>
    </xf>
    <xf numFmtId="49" fontId="2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/>
    </xf>
    <xf numFmtId="49" fontId="20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left" vertical="top"/>
    </xf>
    <xf numFmtId="49" fontId="20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vertical="top" wrapText="1"/>
    </xf>
    <xf numFmtId="49" fontId="20" fillId="2" borderId="1" xfId="0" applyNumberFormat="1" applyFont="1" applyFill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left" vertical="top"/>
    </xf>
    <xf numFmtId="49" fontId="20" fillId="2" borderId="1" xfId="0" applyNumberFormat="1" applyFont="1" applyFill="1" applyBorder="1" applyAlignment="1">
      <alignment vertical="top"/>
    </xf>
    <xf numFmtId="2" fontId="20" fillId="0" borderId="1" xfId="0" applyNumberFormat="1" applyFont="1" applyBorder="1" applyAlignment="1">
      <alignment horizontal="right" vertical="top"/>
    </xf>
    <xf numFmtId="49" fontId="20" fillId="0" borderId="1" xfId="0" applyNumberFormat="1" applyFont="1" applyBorder="1" applyAlignment="1">
      <alignment horizontal="right" vertical="top"/>
    </xf>
    <xf numFmtId="168" fontId="6" fillId="0" borderId="1" xfId="1" applyNumberFormat="1" applyFont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vertical="top"/>
    </xf>
    <xf numFmtId="0" fontId="20" fillId="0" borderId="1" xfId="0" applyFont="1" applyBorder="1"/>
    <xf numFmtId="0" fontId="27" fillId="0" borderId="1" xfId="8" applyFont="1" applyBorder="1" applyAlignment="1">
      <alignment horizontal="left" vertical="top" wrapText="1"/>
    </xf>
    <xf numFmtId="3" fontId="27" fillId="0" borderId="1" xfId="0" applyNumberFormat="1" applyFont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left" vertical="top"/>
    </xf>
    <xf numFmtId="0" fontId="27" fillId="2" borderId="1" xfId="0" applyFont="1" applyFill="1" applyBorder="1" applyAlignment="1">
      <alignment horizontal="left" vertical="top" wrapText="1"/>
    </xf>
    <xf numFmtId="49" fontId="27" fillId="2" borderId="1" xfId="0" applyNumberFormat="1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/>
    </xf>
    <xf numFmtId="49" fontId="33" fillId="0" borderId="1" xfId="0" applyNumberFormat="1" applyFont="1" applyBorder="1" applyAlignment="1">
      <alignment horizontal="left" vertical="top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left" vertical="top"/>
    </xf>
    <xf numFmtId="0" fontId="6" fillId="0" borderId="1" xfId="8" applyFont="1" applyBorder="1" applyAlignment="1">
      <alignment horizontal="left" vertical="top" wrapText="1"/>
    </xf>
    <xf numFmtId="4" fontId="27" fillId="0" borderId="1" xfId="8" applyNumberFormat="1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/>
    </xf>
    <xf numFmtId="49" fontId="27" fillId="0" borderId="1" xfId="8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 wrapText="1"/>
    </xf>
    <xf numFmtId="49" fontId="6" fillId="0" borderId="1" xfId="8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 wrapText="1"/>
    </xf>
    <xf numFmtId="49" fontId="6" fillId="2" borderId="1" xfId="8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/>
    </xf>
    <xf numFmtId="4" fontId="6" fillId="0" borderId="1" xfId="2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4" fontId="6" fillId="2" borderId="1" xfId="0" applyNumberFormat="1" applyFont="1" applyFill="1" applyBorder="1" applyAlignment="1">
      <alignment horizontal="left" vertical="top" wrapText="1"/>
    </xf>
    <xf numFmtId="4" fontId="27" fillId="0" borderId="1" xfId="2" applyNumberFormat="1" applyFont="1" applyBorder="1" applyAlignment="1">
      <alignment horizontal="left" vertical="top" wrapText="1"/>
    </xf>
    <xf numFmtId="164" fontId="6" fillId="0" borderId="1" xfId="3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left" vertical="top"/>
    </xf>
    <xf numFmtId="4" fontId="6" fillId="0" borderId="1" xfId="6" applyNumberFormat="1" applyFont="1" applyBorder="1" applyAlignment="1">
      <alignment horizontal="left" vertical="top"/>
    </xf>
    <xf numFmtId="0" fontId="28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6" fillId="0" borderId="1" xfId="5" applyFont="1" applyFill="1" applyBorder="1" applyAlignment="1" applyProtection="1">
      <alignment horizontal="left" vertical="top" wrapText="1"/>
    </xf>
    <xf numFmtId="0" fontId="27" fillId="0" borderId="1" xfId="7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/>
    </xf>
    <xf numFmtId="49" fontId="27" fillId="2" borderId="1" xfId="8" applyNumberFormat="1" applyFont="1" applyFill="1" applyBorder="1" applyAlignment="1">
      <alignment horizontal="left" vertical="top" wrapText="1"/>
    </xf>
    <xf numFmtId="4" fontId="27" fillId="2" borderId="1" xfId="0" applyNumberFormat="1" applyFont="1" applyFill="1" applyBorder="1" applyAlignment="1">
      <alignment horizontal="left" vertical="top" wrapText="1"/>
    </xf>
    <xf numFmtId="4" fontId="6" fillId="2" borderId="1" xfId="2" applyNumberFormat="1" applyFont="1" applyFill="1" applyBorder="1" applyAlignment="1">
      <alignment horizontal="left" vertical="top" wrapText="1"/>
    </xf>
    <xf numFmtId="2" fontId="33" fillId="0" borderId="1" xfId="0" applyNumberFormat="1" applyFont="1" applyBorder="1" applyAlignment="1">
      <alignment horizontal="left" vertical="top"/>
    </xf>
    <xf numFmtId="2" fontId="20" fillId="0" borderId="1" xfId="0" applyNumberFormat="1" applyFont="1" applyBorder="1" applyAlignment="1">
      <alignment horizontal="left" vertical="top"/>
    </xf>
    <xf numFmtId="2" fontId="20" fillId="2" borderId="1" xfId="0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4" fontId="20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/>
    </xf>
    <xf numFmtId="4" fontId="15" fillId="0" borderId="0" xfId="0" applyNumberFormat="1" applyFont="1" applyAlignment="1">
      <alignment horizontal="left"/>
    </xf>
    <xf numFmtId="49" fontId="5" fillId="2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49" fontId="34" fillId="0" borderId="0" xfId="0" applyNumberFormat="1" applyFont="1"/>
    <xf numFmtId="49" fontId="20" fillId="0" borderId="0" xfId="0" applyNumberFormat="1" applyFont="1"/>
    <xf numFmtId="0" fontId="20" fillId="0" borderId="1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7" fillId="0" borderId="1" xfId="5" applyFont="1" applyFill="1" applyBorder="1" applyAlignment="1" applyProtection="1">
      <alignment horizontal="left" vertical="top" wrapText="1"/>
    </xf>
    <xf numFmtId="164" fontId="21" fillId="0" borderId="1" xfId="3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0" fontId="27" fillId="0" borderId="1" xfId="1" applyFont="1" applyBorder="1" applyAlignment="1">
      <alignment horizontal="left" vertical="top" wrapText="1"/>
    </xf>
    <xf numFmtId="0" fontId="2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169" fontId="27" fillId="0" borderId="2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27" fillId="0" borderId="9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top"/>
    </xf>
    <xf numFmtId="2" fontId="2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4" fontId="6" fillId="0" borderId="1" xfId="6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4" applyFont="1" applyBorder="1" applyAlignment="1" applyProtection="1">
      <alignment horizontal="center" vertical="center"/>
      <protection hidden="1"/>
    </xf>
    <xf numFmtId="49" fontId="6" fillId="0" borderId="1" xfId="4" applyNumberFormat="1" applyFont="1" applyBorder="1" applyAlignment="1" applyProtection="1">
      <alignment horizontal="center" vertical="center"/>
      <protection hidden="1"/>
    </xf>
    <xf numFmtId="4" fontId="6" fillId="0" borderId="1" xfId="2" applyNumberFormat="1" applyFont="1" applyBorder="1" applyAlignment="1">
      <alignment horizontal="center" vertical="center" wrapText="1"/>
    </xf>
    <xf numFmtId="2" fontId="27" fillId="0" borderId="1" xfId="2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27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/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/>
    <xf numFmtId="0" fontId="24" fillId="0" borderId="0" xfId="0" applyFont="1"/>
    <xf numFmtId="0" fontId="3" fillId="0" borderId="0" xfId="0" applyFont="1" applyAlignment="1">
      <alignment horizontal="center"/>
    </xf>
    <xf numFmtId="0" fontId="37" fillId="0" borderId="0" xfId="0" applyFont="1"/>
    <xf numFmtId="0" fontId="3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top"/>
    </xf>
    <xf numFmtId="0" fontId="37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3" fontId="3" fillId="0" borderId="10" xfId="0" applyNumberFormat="1" applyFont="1" applyBorder="1" applyAlignment="1">
      <alignment horizontal="center" vertical="top"/>
    </xf>
    <xf numFmtId="3" fontId="37" fillId="0" borderId="10" xfId="0" applyNumberFormat="1" applyFont="1" applyBorder="1" applyAlignment="1">
      <alignment horizontal="center" vertical="top"/>
    </xf>
    <xf numFmtId="0" fontId="20" fillId="0" borderId="9" xfId="0" applyFont="1" applyBorder="1" applyAlignment="1">
      <alignment vertical="top"/>
    </xf>
    <xf numFmtId="0" fontId="37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vertical="top"/>
    </xf>
    <xf numFmtId="3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/>
    </xf>
    <xf numFmtId="0" fontId="18" fillId="0" borderId="0" xfId="0" applyFont="1" applyAlignment="1">
      <alignment vertical="top" wrapText="1"/>
    </xf>
    <xf numFmtId="0" fontId="20" fillId="0" borderId="9" xfId="0" applyFont="1" applyBorder="1" applyAlignment="1">
      <alignment horizontal="center" vertical="top"/>
    </xf>
    <xf numFmtId="0" fontId="24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7" fillId="0" borderId="0" xfId="0" applyFont="1" applyAlignment="1">
      <alignment vertical="top"/>
    </xf>
    <xf numFmtId="0" fontId="38" fillId="0" borderId="0" xfId="0" applyFont="1"/>
    <xf numFmtId="0" fontId="37" fillId="0" borderId="8" xfId="0" applyFont="1" applyBorder="1" applyAlignment="1">
      <alignment horizontal="center" vertical="top"/>
    </xf>
    <xf numFmtId="0" fontId="37" fillId="0" borderId="9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33" fillId="0" borderId="1" xfId="0" applyFont="1" applyFill="1" applyBorder="1" applyAlignment="1">
      <alignment horizontal="left" wrapText="1"/>
    </xf>
    <xf numFmtId="49" fontId="33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center" wrapText="1"/>
    </xf>
    <xf numFmtId="2" fontId="6" fillId="0" borderId="25" xfId="0" applyNumberFormat="1" applyFont="1" applyFill="1" applyBorder="1" applyAlignment="1">
      <alignment horizontal="right" vertical="top" wrapText="1"/>
    </xf>
    <xf numFmtId="0" fontId="3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9" fontId="6" fillId="0" borderId="1" xfId="8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4" fontId="6" fillId="0" borderId="1" xfId="0" applyNumberFormat="1" applyFont="1" applyFill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top"/>
    </xf>
    <xf numFmtId="0" fontId="21" fillId="0" borderId="1" xfId="0" applyFont="1" applyBorder="1" applyAlignment="1">
      <alignment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wrapText="1"/>
    </xf>
    <xf numFmtId="0" fontId="20" fillId="0" borderId="0" xfId="0" applyFont="1" applyAlignment="1">
      <alignment horizontal="right" vertical="center" wrapText="1"/>
    </xf>
    <xf numFmtId="4" fontId="15" fillId="0" borderId="0" xfId="0" applyNumberFormat="1" applyFont="1" applyAlignment="1">
      <alignment horizontal="right"/>
    </xf>
    <xf numFmtId="4" fontId="20" fillId="0" borderId="9" xfId="0" applyNumberFormat="1" applyFont="1" applyBorder="1" applyAlignment="1">
      <alignment horizontal="left" vertical="top"/>
    </xf>
    <xf numFmtId="4" fontId="20" fillId="0" borderId="5" xfId="0" applyNumberFormat="1" applyFont="1" applyBorder="1" applyAlignment="1">
      <alignment horizontal="left" vertical="top"/>
    </xf>
    <xf numFmtId="4" fontId="20" fillId="0" borderId="10" xfId="0" applyNumberFormat="1" applyFont="1" applyBorder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3" fontId="37" fillId="0" borderId="9" xfId="0" applyNumberFormat="1" applyFont="1" applyBorder="1" applyAlignment="1">
      <alignment horizontal="center" vertical="top"/>
    </xf>
    <xf numFmtId="3" fontId="37" fillId="0" borderId="10" xfId="0" applyNumberFormat="1" applyFont="1" applyBorder="1" applyAlignment="1">
      <alignment horizontal="center" vertical="top"/>
    </xf>
    <xf numFmtId="3" fontId="3" fillId="0" borderId="9" xfId="0" applyNumberFormat="1" applyFont="1" applyBorder="1" applyAlignment="1">
      <alignment horizontal="center" vertical="top"/>
    </xf>
    <xf numFmtId="3" fontId="3" fillId="0" borderId="10" xfId="0" applyNumberFormat="1" applyFont="1" applyBorder="1" applyAlignment="1">
      <alignment horizontal="center" vertical="top"/>
    </xf>
    <xf numFmtId="0" fontId="3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0" fontId="17" fillId="0" borderId="0" xfId="0" applyFont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7" fillId="0" borderId="9" xfId="0" applyFont="1" applyBorder="1" applyAlignment="1">
      <alignment horizontal="center" vertical="top"/>
    </xf>
    <xf numFmtId="0" fontId="37" fillId="0" borderId="10" xfId="0" applyFont="1" applyBorder="1" applyAlignment="1">
      <alignment horizontal="center" vertical="top"/>
    </xf>
    <xf numFmtId="0" fontId="37" fillId="0" borderId="9" xfId="0" applyFont="1" applyBorder="1" applyAlignment="1">
      <alignment horizontal="center" vertical="top" wrapText="1"/>
    </xf>
    <xf numFmtId="0" fontId="37" fillId="0" borderId="10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1" xfId="0" applyFont="1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8" fillId="0" borderId="1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7" fillId="0" borderId="8" xfId="8" applyFont="1" applyBorder="1" applyAlignment="1">
      <alignment horizontal="center" vertical="top" wrapText="1"/>
    </xf>
    <xf numFmtId="0" fontId="27" fillId="0" borderId="7" xfId="8" applyFont="1" applyBorder="1" applyAlignment="1">
      <alignment horizontal="center" vertical="top" wrapText="1"/>
    </xf>
  </cellXfs>
  <cellStyles count="19">
    <cellStyle name="Normal" xfId="2"/>
    <cellStyle name="Гиперссылка" xfId="5" builtinId="8"/>
    <cellStyle name="Гиперссылка 2" xfId="10"/>
    <cellStyle name="Обычный" xfId="0" builtinId="0"/>
    <cellStyle name="Обычный 2" xfId="1"/>
    <cellStyle name="Обычный 2 2" xfId="4"/>
    <cellStyle name="Обычный 2 3" xfId="11"/>
    <cellStyle name="Обычный 2 4" xfId="17"/>
    <cellStyle name="Обычный 3" xfId="3"/>
    <cellStyle name="Обычный 3 2" xfId="12"/>
    <cellStyle name="Обычный 3 3" xfId="18"/>
    <cellStyle name="Обычный 4" xfId="13"/>
    <cellStyle name="Обычный 5" xfId="7"/>
    <cellStyle name="Обычный 6" xfId="14"/>
    <cellStyle name="Обычный 7" xfId="9"/>
    <cellStyle name="Обычный_Лист1" xfId="8"/>
    <cellStyle name="Обычный_Лист1_1" xfId="6"/>
    <cellStyle name="Стиль 1" xfId="15"/>
    <cellStyle name="Финансовый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60025/" TargetMode="External"/><Relationship Id="rId2" Type="http://schemas.openxmlformats.org/officeDocument/2006/relationships/hyperlink" Target="https://www.consultant.ru/document/cons_doc_LAW_460025/dce70e6a9dcd7ffcce2ca3ad4c08d13e13fefa8b/" TargetMode="External"/><Relationship Id="rId1" Type="http://schemas.openxmlformats.org/officeDocument/2006/relationships/hyperlink" Target="https://www.consultant.ru/document/cons_doc_LAW_460025/dce70e6a9dcd7ffcce2ca3ad4c08d13e13fefa8b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1" sqref="C1:E5"/>
    </sheetView>
  </sheetViews>
  <sheetFormatPr defaultRowHeight="15" x14ac:dyDescent="0.25"/>
  <cols>
    <col min="1" max="1" width="25" customWidth="1"/>
    <col min="2" max="2" width="27.5703125" customWidth="1"/>
    <col min="3" max="3" width="15" customWidth="1"/>
    <col min="4" max="4" width="16.42578125" customWidth="1"/>
    <col min="5" max="5" width="17.7109375" customWidth="1"/>
  </cols>
  <sheetData>
    <row r="1" spans="1:5" x14ac:dyDescent="0.25">
      <c r="C1" s="335" t="s">
        <v>1137</v>
      </c>
      <c r="D1" s="335"/>
      <c r="E1" s="335"/>
    </row>
    <row r="2" spans="1:5" x14ac:dyDescent="0.25">
      <c r="C2" s="335"/>
      <c r="D2" s="335"/>
      <c r="E2" s="335"/>
    </row>
    <row r="3" spans="1:5" ht="19.5" customHeight="1" x14ac:dyDescent="0.25">
      <c r="C3" s="335"/>
      <c r="D3" s="335"/>
      <c r="E3" s="335"/>
    </row>
    <row r="4" spans="1:5" x14ac:dyDescent="0.25">
      <c r="C4" s="335"/>
      <c r="D4" s="335"/>
      <c r="E4" s="335"/>
    </row>
    <row r="5" spans="1:5" ht="20.25" customHeight="1" x14ac:dyDescent="0.25">
      <c r="C5" s="335"/>
      <c r="D5" s="335"/>
      <c r="E5" s="335"/>
    </row>
    <row r="6" spans="1:5" ht="57.75" customHeight="1" x14ac:dyDescent="0.25">
      <c r="A6" s="338" t="s">
        <v>354</v>
      </c>
      <c r="B6" s="338"/>
      <c r="C6" s="338"/>
      <c r="D6" s="338"/>
      <c r="E6" s="338"/>
    </row>
    <row r="7" spans="1:5" x14ac:dyDescent="0.25">
      <c r="A7" s="71"/>
      <c r="B7" s="71"/>
      <c r="C7" s="71"/>
      <c r="D7" s="71"/>
      <c r="E7" s="71" t="s">
        <v>895</v>
      </c>
    </row>
    <row r="8" spans="1:5" ht="32.25" customHeight="1" x14ac:dyDescent="0.25">
      <c r="A8" s="337" t="s">
        <v>312</v>
      </c>
      <c r="B8" s="337" t="s">
        <v>313</v>
      </c>
      <c r="C8" s="337" t="s">
        <v>314</v>
      </c>
      <c r="D8" s="337"/>
      <c r="E8" s="337"/>
    </row>
    <row r="9" spans="1:5" ht="41.25" customHeight="1" x14ac:dyDescent="0.25">
      <c r="A9" s="337"/>
      <c r="B9" s="337"/>
      <c r="C9" s="287" t="s">
        <v>315</v>
      </c>
      <c r="D9" s="287" t="s">
        <v>316</v>
      </c>
      <c r="E9" s="287" t="s">
        <v>317</v>
      </c>
    </row>
    <row r="10" spans="1:5" ht="36" x14ac:dyDescent="0.25">
      <c r="A10" s="288" t="s">
        <v>318</v>
      </c>
      <c r="B10" s="288" t="s">
        <v>319</v>
      </c>
      <c r="C10" s="291">
        <f>C11+C19</f>
        <v>15000000</v>
      </c>
      <c r="D10" s="291">
        <f t="shared" ref="D10:E10" si="0">D11+D19</f>
        <v>0</v>
      </c>
      <c r="E10" s="291">
        <f t="shared" si="0"/>
        <v>0</v>
      </c>
    </row>
    <row r="11" spans="1:5" ht="36" x14ac:dyDescent="0.25">
      <c r="A11" s="288" t="s">
        <v>320</v>
      </c>
      <c r="B11" s="288" t="s">
        <v>321</v>
      </c>
      <c r="C11" s="291">
        <f>C12</f>
        <v>0</v>
      </c>
      <c r="D11" s="291">
        <f t="shared" ref="D11:E11" si="1">D12</f>
        <v>0</v>
      </c>
      <c r="E11" s="291">
        <f t="shared" si="1"/>
        <v>0</v>
      </c>
    </row>
    <row r="12" spans="1:5" ht="36" x14ac:dyDescent="0.25">
      <c r="A12" s="288" t="s">
        <v>322</v>
      </c>
      <c r="B12" s="288" t="s">
        <v>323</v>
      </c>
      <c r="C12" s="289">
        <f>C13+C16</f>
        <v>0</v>
      </c>
      <c r="D12" s="289">
        <f t="shared" ref="D12:E12" si="2">D13+D16</f>
        <v>0</v>
      </c>
      <c r="E12" s="289">
        <f t="shared" si="2"/>
        <v>0</v>
      </c>
    </row>
    <row r="13" spans="1:5" ht="36" x14ac:dyDescent="0.25">
      <c r="A13" s="288" t="s">
        <v>324</v>
      </c>
      <c r="B13" s="288" t="s">
        <v>325</v>
      </c>
      <c r="C13" s="293">
        <f>C14</f>
        <v>1000000</v>
      </c>
      <c r="D13" s="293">
        <f t="shared" ref="D13:E13" si="3">D14</f>
        <v>1000000</v>
      </c>
      <c r="E13" s="293">
        <f t="shared" si="3"/>
        <v>1000000</v>
      </c>
    </row>
    <row r="14" spans="1:5" ht="60" x14ac:dyDescent="0.25">
      <c r="A14" s="288" t="s">
        <v>326</v>
      </c>
      <c r="B14" s="288" t="s">
        <v>327</v>
      </c>
      <c r="C14" s="293">
        <f>C15</f>
        <v>1000000</v>
      </c>
      <c r="D14" s="293">
        <f t="shared" ref="D14:E14" si="4">D15</f>
        <v>1000000</v>
      </c>
      <c r="E14" s="293">
        <f t="shared" si="4"/>
        <v>1000000</v>
      </c>
    </row>
    <row r="15" spans="1:5" ht="72" x14ac:dyDescent="0.25">
      <c r="A15" s="288" t="s">
        <v>328</v>
      </c>
      <c r="B15" s="288" t="s">
        <v>329</v>
      </c>
      <c r="C15" s="293">
        <v>1000000</v>
      </c>
      <c r="D15" s="293">
        <v>1000000</v>
      </c>
      <c r="E15" s="293">
        <v>1000000</v>
      </c>
    </row>
    <row r="16" spans="1:5" ht="36" x14ac:dyDescent="0.25">
      <c r="A16" s="288" t="s">
        <v>330</v>
      </c>
      <c r="B16" s="288" t="s">
        <v>331</v>
      </c>
      <c r="C16" s="293">
        <f>C17</f>
        <v>-1000000</v>
      </c>
      <c r="D16" s="293">
        <f t="shared" ref="D16:E16" si="5">D17</f>
        <v>-1000000</v>
      </c>
      <c r="E16" s="293">
        <f t="shared" si="5"/>
        <v>-1000000</v>
      </c>
    </row>
    <row r="17" spans="1:5" ht="60" x14ac:dyDescent="0.25">
      <c r="A17" s="288" t="s">
        <v>332</v>
      </c>
      <c r="B17" s="288" t="s">
        <v>333</v>
      </c>
      <c r="C17" s="293">
        <f>C18</f>
        <v>-1000000</v>
      </c>
      <c r="D17" s="293">
        <f t="shared" ref="D17:E17" si="6">D18</f>
        <v>-1000000</v>
      </c>
      <c r="E17" s="293">
        <f t="shared" si="6"/>
        <v>-1000000</v>
      </c>
    </row>
    <row r="18" spans="1:5" ht="72" x14ac:dyDescent="0.25">
      <c r="A18" s="288" t="s">
        <v>334</v>
      </c>
      <c r="B18" s="288" t="s">
        <v>335</v>
      </c>
      <c r="C18" s="293">
        <v>-1000000</v>
      </c>
      <c r="D18" s="293">
        <v>-1000000</v>
      </c>
      <c r="E18" s="293">
        <v>-1000000</v>
      </c>
    </row>
    <row r="19" spans="1:5" ht="24" x14ac:dyDescent="0.25">
      <c r="A19" s="288" t="s">
        <v>336</v>
      </c>
      <c r="B19" s="288" t="s">
        <v>337</v>
      </c>
      <c r="C19" s="292">
        <f>C20+C29</f>
        <v>15000000</v>
      </c>
      <c r="D19" s="290">
        <v>0</v>
      </c>
      <c r="E19" s="290">
        <v>0</v>
      </c>
    </row>
    <row r="20" spans="1:5" x14ac:dyDescent="0.25">
      <c r="A20" s="339" t="s">
        <v>338</v>
      </c>
      <c r="B20" s="332" t="s">
        <v>339</v>
      </c>
      <c r="C20" s="336">
        <f>C23</f>
        <v>-671173647</v>
      </c>
      <c r="D20" s="336">
        <f t="shared" ref="D20:E20" si="7">D23</f>
        <v>-652679289</v>
      </c>
      <c r="E20" s="336">
        <f t="shared" si="7"/>
        <v>-729892869</v>
      </c>
    </row>
    <row r="21" spans="1:5" x14ac:dyDescent="0.25">
      <c r="A21" s="339"/>
      <c r="B21" s="332"/>
      <c r="C21" s="336"/>
      <c r="D21" s="336"/>
      <c r="E21" s="336"/>
    </row>
    <row r="22" spans="1:5" x14ac:dyDescent="0.25">
      <c r="A22" s="339"/>
      <c r="B22" s="332"/>
      <c r="C22" s="336"/>
      <c r="D22" s="336"/>
      <c r="E22" s="336"/>
    </row>
    <row r="23" spans="1:5" x14ac:dyDescent="0.25">
      <c r="A23" s="332" t="s">
        <v>340</v>
      </c>
      <c r="B23" s="332" t="s">
        <v>341</v>
      </c>
      <c r="C23" s="334">
        <f>C25</f>
        <v>-671173647</v>
      </c>
      <c r="D23" s="334">
        <f t="shared" ref="D23:E23" si="8">D25</f>
        <v>-652679289</v>
      </c>
      <c r="E23" s="334">
        <f t="shared" si="8"/>
        <v>-729892869</v>
      </c>
    </row>
    <row r="24" spans="1:5" x14ac:dyDescent="0.25">
      <c r="A24" s="332"/>
      <c r="B24" s="332"/>
      <c r="C24" s="334"/>
      <c r="D24" s="334"/>
      <c r="E24" s="334"/>
    </row>
    <row r="25" spans="1:5" x14ac:dyDescent="0.25">
      <c r="A25" s="332" t="s">
        <v>342</v>
      </c>
      <c r="B25" s="332" t="s">
        <v>343</v>
      </c>
      <c r="C25" s="334">
        <f>C27</f>
        <v>-671173647</v>
      </c>
      <c r="D25" s="334">
        <f t="shared" ref="D25:E25" si="9">D27</f>
        <v>-652679289</v>
      </c>
      <c r="E25" s="334">
        <f t="shared" si="9"/>
        <v>-729892869</v>
      </c>
    </row>
    <row r="26" spans="1:5" x14ac:dyDescent="0.25">
      <c r="A26" s="332"/>
      <c r="B26" s="332"/>
      <c r="C26" s="334"/>
      <c r="D26" s="334"/>
      <c r="E26" s="334"/>
    </row>
    <row r="27" spans="1:5" ht="35.25" customHeight="1" x14ac:dyDescent="0.25">
      <c r="A27" s="332" t="s">
        <v>344</v>
      </c>
      <c r="B27" s="332" t="s">
        <v>345</v>
      </c>
      <c r="C27" s="334">
        <v>-671173647</v>
      </c>
      <c r="D27" s="334">
        <v>-652679289</v>
      </c>
      <c r="E27" s="334">
        <v>-729892869</v>
      </c>
    </row>
    <row r="28" spans="1:5" x14ac:dyDescent="0.25">
      <c r="A28" s="332"/>
      <c r="B28" s="332"/>
      <c r="C28" s="334"/>
      <c r="D28" s="334"/>
      <c r="E28" s="334"/>
    </row>
    <row r="29" spans="1:5" x14ac:dyDescent="0.25">
      <c r="A29" s="332" t="s">
        <v>346</v>
      </c>
      <c r="B29" s="332" t="s">
        <v>347</v>
      </c>
      <c r="C29" s="333">
        <f>C32</f>
        <v>686173647</v>
      </c>
      <c r="D29" s="333">
        <f t="shared" ref="D29:E29" si="10">D32</f>
        <v>652679289</v>
      </c>
      <c r="E29" s="333">
        <f t="shared" si="10"/>
        <v>729892869</v>
      </c>
    </row>
    <row r="30" spans="1:5" x14ac:dyDescent="0.25">
      <c r="A30" s="332"/>
      <c r="B30" s="332"/>
      <c r="C30" s="333"/>
      <c r="D30" s="333"/>
      <c r="E30" s="333"/>
    </row>
    <row r="31" spans="1:5" x14ac:dyDescent="0.25">
      <c r="A31" s="332"/>
      <c r="B31" s="332"/>
      <c r="C31" s="333"/>
      <c r="D31" s="333"/>
      <c r="E31" s="333"/>
    </row>
    <row r="32" spans="1:5" ht="20.25" customHeight="1" x14ac:dyDescent="0.25">
      <c r="A32" s="332" t="s">
        <v>348</v>
      </c>
      <c r="B32" s="332" t="s">
        <v>349</v>
      </c>
      <c r="C32" s="334">
        <f>C34</f>
        <v>686173647</v>
      </c>
      <c r="D32" s="334">
        <f t="shared" ref="D32:E32" si="11">D34</f>
        <v>652679289</v>
      </c>
      <c r="E32" s="334">
        <f t="shared" si="11"/>
        <v>729892869</v>
      </c>
    </row>
    <row r="33" spans="1:5" x14ac:dyDescent="0.25">
      <c r="A33" s="332"/>
      <c r="B33" s="332"/>
      <c r="C33" s="334"/>
      <c r="D33" s="334"/>
      <c r="E33" s="334"/>
    </row>
    <row r="34" spans="1:5" ht="20.25" customHeight="1" x14ac:dyDescent="0.25">
      <c r="A34" s="332" t="s">
        <v>350</v>
      </c>
      <c r="B34" s="332" t="s">
        <v>351</v>
      </c>
      <c r="C34" s="334">
        <f>C36</f>
        <v>686173647</v>
      </c>
      <c r="D34" s="334">
        <f t="shared" ref="D34:E34" si="12">D36</f>
        <v>652679289</v>
      </c>
      <c r="E34" s="334">
        <f t="shared" si="12"/>
        <v>729892869</v>
      </c>
    </row>
    <row r="35" spans="1:5" x14ac:dyDescent="0.25">
      <c r="A35" s="332"/>
      <c r="B35" s="332"/>
      <c r="C35" s="334"/>
      <c r="D35" s="334"/>
      <c r="E35" s="334"/>
    </row>
    <row r="36" spans="1:5" ht="44.25" customHeight="1" x14ac:dyDescent="0.25">
      <c r="A36" s="332" t="s">
        <v>352</v>
      </c>
      <c r="B36" s="332" t="s">
        <v>353</v>
      </c>
      <c r="C36" s="334">
        <v>686173647</v>
      </c>
      <c r="D36" s="334">
        <v>652679289</v>
      </c>
      <c r="E36" s="334">
        <v>729892869</v>
      </c>
    </row>
    <row r="37" spans="1:5" x14ac:dyDescent="0.25">
      <c r="A37" s="332"/>
      <c r="B37" s="332"/>
      <c r="C37" s="334"/>
      <c r="D37" s="334"/>
      <c r="E37" s="334"/>
    </row>
  </sheetData>
  <mergeCells count="45"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D36:D37"/>
    <mergeCell ref="E36:E37"/>
    <mergeCell ref="D34:D35"/>
    <mergeCell ref="E34:E35"/>
    <mergeCell ref="D32:D33"/>
    <mergeCell ref="E32:E33"/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J16" sqref="J16"/>
    </sheetView>
  </sheetViews>
  <sheetFormatPr defaultRowHeight="15" x14ac:dyDescent="0.25"/>
  <cols>
    <col min="2" max="2" width="26.85546875" customWidth="1"/>
    <col min="3" max="3" width="21.42578125" customWidth="1"/>
    <col min="4" max="4" width="20.42578125" customWidth="1"/>
    <col min="5" max="5" width="17.7109375" customWidth="1"/>
    <col min="6" max="6" width="15.85546875" customWidth="1"/>
    <col min="7" max="7" width="17.28515625" customWidth="1"/>
  </cols>
  <sheetData>
    <row r="1" spans="1:11" x14ac:dyDescent="0.25">
      <c r="E1" s="420" t="s">
        <v>1142</v>
      </c>
      <c r="F1" s="421"/>
      <c r="G1" s="421"/>
      <c r="H1" s="421"/>
    </row>
    <row r="2" spans="1:11" x14ac:dyDescent="0.25">
      <c r="E2" s="421"/>
      <c r="F2" s="421"/>
      <c r="G2" s="421"/>
      <c r="H2" s="421"/>
    </row>
    <row r="3" spans="1:11" x14ac:dyDescent="0.25">
      <c r="E3" s="421"/>
      <c r="F3" s="421"/>
      <c r="G3" s="421"/>
      <c r="H3" s="421"/>
    </row>
    <row r="4" spans="1:11" x14ac:dyDescent="0.25">
      <c r="E4" s="421"/>
      <c r="F4" s="421"/>
      <c r="G4" s="421"/>
      <c r="H4" s="421"/>
    </row>
    <row r="5" spans="1:11" x14ac:dyDescent="0.25">
      <c r="E5" s="421"/>
      <c r="F5" s="421"/>
      <c r="G5" s="421"/>
      <c r="H5" s="421"/>
    </row>
    <row r="6" spans="1:11" x14ac:dyDescent="0.25">
      <c r="E6" s="421"/>
      <c r="F6" s="421"/>
      <c r="G6" s="421"/>
      <c r="H6" s="421"/>
    </row>
    <row r="7" spans="1:11" x14ac:dyDescent="0.25">
      <c r="E7" s="421"/>
      <c r="F7" s="421"/>
      <c r="G7" s="421"/>
      <c r="H7" s="421"/>
    </row>
    <row r="8" spans="1:11" x14ac:dyDescent="0.25">
      <c r="E8" s="328"/>
      <c r="F8" s="328"/>
      <c r="G8" s="328"/>
      <c r="H8" s="328"/>
    </row>
    <row r="9" spans="1:11" ht="15.75" x14ac:dyDescent="0.25">
      <c r="A9" s="396" t="s">
        <v>1105</v>
      </c>
      <c r="B9" s="396"/>
      <c r="C9" s="396"/>
      <c r="D9" s="396"/>
      <c r="E9" s="396"/>
      <c r="F9" s="396"/>
      <c r="G9" s="396"/>
    </row>
    <row r="10" spans="1:11" ht="15.75" x14ac:dyDescent="0.25">
      <c r="A10" s="404" t="s">
        <v>1106</v>
      </c>
      <c r="B10" s="404"/>
      <c r="C10" s="404"/>
      <c r="D10" s="404"/>
      <c r="E10" s="404"/>
      <c r="F10" s="404"/>
      <c r="G10" s="404"/>
    </row>
    <row r="11" spans="1:11" ht="15.75" x14ac:dyDescent="0.25">
      <c r="A11" s="283"/>
    </row>
    <row r="12" spans="1:11" ht="35.25" customHeight="1" thickBot="1" x14ac:dyDescent="0.3">
      <c r="A12" s="407" t="s">
        <v>1107</v>
      </c>
      <c r="B12" s="407"/>
      <c r="C12" s="407"/>
      <c r="D12" s="407"/>
      <c r="E12" s="407"/>
      <c r="F12" s="407"/>
      <c r="G12" s="407"/>
      <c r="H12" s="241"/>
      <c r="I12" s="241"/>
      <c r="J12" s="241"/>
      <c r="K12" s="241"/>
    </row>
    <row r="13" spans="1:11" ht="15.75" customHeight="1" x14ac:dyDescent="0.25">
      <c r="A13" s="416"/>
      <c r="B13" s="416" t="s">
        <v>1093</v>
      </c>
      <c r="C13" s="397" t="s">
        <v>1101</v>
      </c>
      <c r="D13" s="416" t="s">
        <v>1094</v>
      </c>
      <c r="E13" s="397" t="s">
        <v>1102</v>
      </c>
      <c r="F13" s="416" t="s">
        <v>1095</v>
      </c>
      <c r="G13" s="397" t="s">
        <v>1103</v>
      </c>
    </row>
    <row r="14" spans="1:11" ht="15" customHeight="1" x14ac:dyDescent="0.25">
      <c r="A14" s="417"/>
      <c r="B14" s="417"/>
      <c r="C14" s="398"/>
      <c r="D14" s="417"/>
      <c r="E14" s="398"/>
      <c r="F14" s="417"/>
      <c r="G14" s="398"/>
    </row>
    <row r="15" spans="1:11" ht="15" customHeight="1" x14ac:dyDescent="0.25">
      <c r="A15" s="417"/>
      <c r="B15" s="417"/>
      <c r="C15" s="398"/>
      <c r="D15" s="417"/>
      <c r="E15" s="398"/>
      <c r="F15" s="417"/>
      <c r="G15" s="398"/>
    </row>
    <row r="16" spans="1:11" ht="33.75" customHeight="1" thickBot="1" x14ac:dyDescent="0.3">
      <c r="A16" s="418"/>
      <c r="B16" s="418"/>
      <c r="C16" s="399"/>
      <c r="D16" s="418"/>
      <c r="E16" s="399"/>
      <c r="F16" s="418"/>
      <c r="G16" s="399"/>
    </row>
    <row r="17" spans="1:10" ht="16.5" thickBot="1" x14ac:dyDescent="0.3">
      <c r="A17" s="285">
        <v>1</v>
      </c>
      <c r="B17" s="284">
        <v>2</v>
      </c>
      <c r="C17" s="284">
        <v>3</v>
      </c>
      <c r="D17" s="284">
        <v>4</v>
      </c>
      <c r="E17" s="284">
        <v>5</v>
      </c>
      <c r="F17" s="284">
        <v>6</v>
      </c>
      <c r="G17" s="284">
        <v>7</v>
      </c>
    </row>
    <row r="18" spans="1:10" ht="16.5" thickBot="1" x14ac:dyDescent="0.3">
      <c r="A18" s="285"/>
      <c r="B18" s="286"/>
      <c r="C18" s="284"/>
      <c r="D18" s="284"/>
      <c r="E18" s="284"/>
      <c r="F18" s="284"/>
      <c r="G18" s="284"/>
    </row>
    <row r="19" spans="1:10" ht="16.5" thickBot="1" x14ac:dyDescent="0.3">
      <c r="A19" s="285"/>
      <c r="B19" s="286" t="s">
        <v>1096</v>
      </c>
      <c r="C19" s="284">
        <v>0</v>
      </c>
      <c r="D19" s="284">
        <v>0</v>
      </c>
      <c r="E19" s="284">
        <v>0</v>
      </c>
      <c r="F19" s="284">
        <v>0</v>
      </c>
      <c r="G19" s="284">
        <v>0</v>
      </c>
    </row>
    <row r="20" spans="1:10" ht="15.75" x14ac:dyDescent="0.25">
      <c r="A20" s="241"/>
    </row>
    <row r="21" spans="1:10" ht="15.75" x14ac:dyDescent="0.25">
      <c r="A21" s="404" t="s">
        <v>1097</v>
      </c>
      <c r="B21" s="404"/>
      <c r="C21" s="404"/>
      <c r="D21" s="404"/>
      <c r="E21" s="404"/>
      <c r="F21" s="404"/>
      <c r="G21" s="404"/>
    </row>
    <row r="22" spans="1:10" ht="32.25" customHeight="1" x14ac:dyDescent="0.25">
      <c r="A22" s="419" t="s">
        <v>1128</v>
      </c>
      <c r="B22" s="419"/>
      <c r="C22" s="419"/>
      <c r="D22" s="419"/>
      <c r="E22" s="419"/>
      <c r="F22" s="419"/>
      <c r="G22" s="419"/>
      <c r="H22" s="419"/>
      <c r="I22" s="419"/>
      <c r="J22" s="241"/>
    </row>
    <row r="24" spans="1:10" ht="97.5" customHeight="1" x14ac:dyDescent="0.25">
      <c r="A24" s="412" t="s">
        <v>1098</v>
      </c>
      <c r="B24" s="412"/>
      <c r="C24" s="412"/>
      <c r="D24" s="413" t="s">
        <v>1108</v>
      </c>
      <c r="E24" s="414"/>
      <c r="F24" s="415"/>
      <c r="G24" s="413" t="s">
        <v>1109</v>
      </c>
      <c r="H24" s="414"/>
      <c r="I24" s="415"/>
    </row>
    <row r="25" spans="1:10" ht="15.75" x14ac:dyDescent="0.25">
      <c r="A25" s="394" t="s">
        <v>1099</v>
      </c>
      <c r="B25" s="394"/>
      <c r="C25" s="394"/>
      <c r="D25" s="409">
        <v>0</v>
      </c>
      <c r="E25" s="410"/>
      <c r="F25" s="411"/>
      <c r="G25" s="409">
        <v>0</v>
      </c>
      <c r="H25" s="410"/>
      <c r="I25" s="411"/>
    </row>
    <row r="26" spans="1:10" ht="15.75" x14ac:dyDescent="0.25">
      <c r="A26" s="394" t="s">
        <v>1100</v>
      </c>
      <c r="B26" s="394"/>
      <c r="C26" s="394"/>
      <c r="D26" s="409">
        <v>0</v>
      </c>
      <c r="E26" s="410"/>
      <c r="F26" s="411"/>
      <c r="G26" s="409">
        <v>0</v>
      </c>
      <c r="H26" s="410"/>
      <c r="I26" s="411"/>
    </row>
  </sheetData>
  <mergeCells count="22">
    <mergeCell ref="E1:H7"/>
    <mergeCell ref="G13:G16"/>
    <mergeCell ref="A9:G9"/>
    <mergeCell ref="A10:G10"/>
    <mergeCell ref="A12:G12"/>
    <mergeCell ref="A24:C24"/>
    <mergeCell ref="D24:F24"/>
    <mergeCell ref="G24:I24"/>
    <mergeCell ref="A13:A16"/>
    <mergeCell ref="B13:B16"/>
    <mergeCell ref="D13:D16"/>
    <mergeCell ref="F13:F16"/>
    <mergeCell ref="C13:C16"/>
    <mergeCell ref="E13:E16"/>
    <mergeCell ref="A22:I22"/>
    <mergeCell ref="A21:G21"/>
    <mergeCell ref="G25:I25"/>
    <mergeCell ref="G26:I26"/>
    <mergeCell ref="A25:C25"/>
    <mergeCell ref="A26:C26"/>
    <mergeCell ref="D25:F25"/>
    <mergeCell ref="D26:F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zoomScale="95" zoomScaleNormal="95" workbookViewId="0">
      <selection activeCell="H7" sqref="H7"/>
    </sheetView>
  </sheetViews>
  <sheetFormatPr defaultRowHeight="15" x14ac:dyDescent="0.25"/>
  <cols>
    <col min="1" max="1" width="54.85546875" customWidth="1"/>
    <col min="2" max="2" width="20.140625" customWidth="1"/>
    <col min="3" max="3" width="13.140625" customWidth="1"/>
    <col min="4" max="4" width="14.5703125" customWidth="1"/>
    <col min="5" max="5" width="15.28515625" customWidth="1"/>
    <col min="6" max="6" width="17" customWidth="1"/>
    <col min="7" max="7" width="10.28515625" customWidth="1"/>
  </cols>
  <sheetData>
    <row r="1" spans="1:6" x14ac:dyDescent="0.25">
      <c r="B1" s="340"/>
      <c r="C1" s="340"/>
      <c r="D1" s="340" t="s">
        <v>262</v>
      </c>
      <c r="E1" s="340"/>
    </row>
    <row r="2" spans="1:6" x14ac:dyDescent="0.25">
      <c r="B2" s="4"/>
      <c r="C2" s="5"/>
      <c r="E2" s="5" t="s">
        <v>310</v>
      </c>
    </row>
    <row r="3" spans="1:6" x14ac:dyDescent="0.25">
      <c r="B3" s="1"/>
      <c r="C3" s="5"/>
      <c r="D3" s="1"/>
      <c r="E3" s="5" t="s">
        <v>172</v>
      </c>
    </row>
    <row r="4" spans="1:6" x14ac:dyDescent="0.25">
      <c r="B4" s="1"/>
      <c r="C4" s="5"/>
      <c r="D4" s="340" t="s">
        <v>1138</v>
      </c>
      <c r="E4" s="340"/>
      <c r="F4" s="1"/>
    </row>
    <row r="5" spans="1:6" x14ac:dyDescent="0.25">
      <c r="B5" s="1"/>
      <c r="C5" s="2"/>
      <c r="D5" s="340" t="s">
        <v>78</v>
      </c>
      <c r="E5" s="340"/>
    </row>
    <row r="6" spans="1:6" ht="39.75" customHeight="1" x14ac:dyDescent="0.25">
      <c r="B6" s="343"/>
      <c r="C6" s="343"/>
      <c r="D6" s="341" t="s">
        <v>309</v>
      </c>
      <c r="E6" s="341"/>
    </row>
    <row r="7" spans="1:6" ht="36" customHeight="1" x14ac:dyDescent="0.25">
      <c r="B7" s="344"/>
      <c r="C7" s="344"/>
    </row>
    <row r="8" spans="1:6" ht="18.75" x14ac:dyDescent="0.25">
      <c r="A8" s="342" t="s">
        <v>144</v>
      </c>
      <c r="B8" s="342"/>
      <c r="C8" s="342"/>
      <c r="D8" s="342"/>
      <c r="E8" s="342"/>
    </row>
    <row r="9" spans="1:6" ht="18.75" x14ac:dyDescent="0.25">
      <c r="A9" s="342" t="s">
        <v>311</v>
      </c>
      <c r="B9" s="342"/>
      <c r="C9" s="342"/>
      <c r="D9" s="342"/>
      <c r="E9" s="342"/>
    </row>
    <row r="10" spans="1:6" ht="18.75" x14ac:dyDescent="0.25">
      <c r="A10" s="8"/>
      <c r="B10" s="8"/>
    </row>
    <row r="11" spans="1:6" x14ac:dyDescent="0.25">
      <c r="E11" t="s">
        <v>86</v>
      </c>
    </row>
    <row r="12" spans="1:6" ht="48.75" x14ac:dyDescent="0.25">
      <c r="A12" s="9" t="s">
        <v>0</v>
      </c>
      <c r="B12" s="37" t="s">
        <v>1</v>
      </c>
      <c r="C12" s="10" t="s">
        <v>238</v>
      </c>
      <c r="D12" s="10" t="s">
        <v>289</v>
      </c>
      <c r="E12" s="10" t="s">
        <v>290</v>
      </c>
    </row>
    <row r="13" spans="1:6" x14ac:dyDescent="0.25">
      <c r="A13" s="11" t="s">
        <v>237</v>
      </c>
      <c r="B13" s="38" t="s">
        <v>2</v>
      </c>
      <c r="C13" s="12">
        <f>C14+C117</f>
        <v>670173647</v>
      </c>
      <c r="D13" s="12">
        <f>D14+D117</f>
        <v>651679289</v>
      </c>
      <c r="E13" s="12">
        <f>E14+E117</f>
        <v>728892869</v>
      </c>
    </row>
    <row r="14" spans="1:6" x14ac:dyDescent="0.25">
      <c r="A14" s="11" t="s">
        <v>3</v>
      </c>
      <c r="B14" s="38" t="s">
        <v>4</v>
      </c>
      <c r="C14" s="12">
        <f>C15+C23+C33+C46+C49+C58+C63+C70+C79+C114</f>
        <v>230981595</v>
      </c>
      <c r="D14" s="12">
        <f>D15+D23+D33+D46+D49+D58+D63+D70+D79+D114</f>
        <v>212043172</v>
      </c>
      <c r="E14" s="12">
        <f>E15+E23+E33+E46+E49+E58+E63+E70+E79+E114</f>
        <v>222197323</v>
      </c>
    </row>
    <row r="15" spans="1:6" x14ac:dyDescent="0.25">
      <c r="A15" s="11" t="s">
        <v>5</v>
      </c>
      <c r="B15" s="38" t="s">
        <v>6</v>
      </c>
      <c r="C15" s="12">
        <f>C16</f>
        <v>172787276</v>
      </c>
      <c r="D15" s="12">
        <f>D16</f>
        <v>154020446</v>
      </c>
      <c r="E15" s="12">
        <f>E16</f>
        <v>164158843</v>
      </c>
    </row>
    <row r="16" spans="1:6" x14ac:dyDescent="0.25">
      <c r="A16" s="49" t="s">
        <v>7</v>
      </c>
      <c r="B16" s="39" t="s">
        <v>8</v>
      </c>
      <c r="C16" s="13">
        <f>SUM(C17:C22)</f>
        <v>172787276</v>
      </c>
      <c r="D16" s="13">
        <f>SUM(D17:D22)</f>
        <v>154020446</v>
      </c>
      <c r="E16" s="13">
        <f>SUM(E17:E22)</f>
        <v>164158843</v>
      </c>
    </row>
    <row r="17" spans="1:5" ht="72.75" customHeight="1" x14ac:dyDescent="0.25">
      <c r="A17" s="10" t="s">
        <v>301</v>
      </c>
      <c r="B17" s="39" t="s">
        <v>9</v>
      </c>
      <c r="C17" s="13">
        <v>156108939</v>
      </c>
      <c r="D17" s="63">
        <v>139401081</v>
      </c>
      <c r="E17" s="13">
        <v>148763657</v>
      </c>
    </row>
    <row r="18" spans="1:5" ht="88.5" customHeight="1" x14ac:dyDescent="0.25">
      <c r="A18" s="50" t="s">
        <v>82</v>
      </c>
      <c r="B18" s="40" t="s">
        <v>83</v>
      </c>
      <c r="C18" s="13">
        <v>1113548</v>
      </c>
      <c r="D18" s="62">
        <v>993606</v>
      </c>
      <c r="E18" s="13">
        <v>1059600</v>
      </c>
    </row>
    <row r="19" spans="1:5" ht="39" customHeight="1" x14ac:dyDescent="0.25">
      <c r="A19" s="50" t="s">
        <v>87</v>
      </c>
      <c r="B19" s="40" t="s">
        <v>88</v>
      </c>
      <c r="C19" s="63">
        <v>1621993</v>
      </c>
      <c r="D19" s="61">
        <v>1376192</v>
      </c>
      <c r="E19" s="13">
        <v>1399136</v>
      </c>
    </row>
    <row r="20" spans="1:5" ht="87.75" customHeight="1" x14ac:dyDescent="0.25">
      <c r="A20" s="68" t="s">
        <v>302</v>
      </c>
      <c r="B20" s="40" t="s">
        <v>182</v>
      </c>
      <c r="C20" s="63">
        <v>2087564</v>
      </c>
      <c r="D20" s="61">
        <v>1866919</v>
      </c>
      <c r="E20" s="13">
        <v>1997040</v>
      </c>
    </row>
    <row r="21" spans="1:5" ht="64.5" customHeight="1" x14ac:dyDescent="0.25">
      <c r="A21" s="50" t="s">
        <v>298</v>
      </c>
      <c r="B21" s="40" t="s">
        <v>291</v>
      </c>
      <c r="C21" s="63">
        <v>900402</v>
      </c>
      <c r="D21" s="62">
        <v>789251</v>
      </c>
      <c r="E21" s="13">
        <v>831461</v>
      </c>
    </row>
    <row r="22" spans="1:5" ht="64.5" customHeight="1" x14ac:dyDescent="0.25">
      <c r="A22" s="50" t="s">
        <v>299</v>
      </c>
      <c r="B22" s="40" t="s">
        <v>292</v>
      </c>
      <c r="C22" s="63">
        <v>10954830</v>
      </c>
      <c r="D22" s="61">
        <v>9593397</v>
      </c>
      <c r="E22" s="13">
        <v>10107949</v>
      </c>
    </row>
    <row r="23" spans="1:5" ht="24.75" x14ac:dyDescent="0.25">
      <c r="A23" s="51" t="s">
        <v>10</v>
      </c>
      <c r="B23" s="38" t="s">
        <v>11</v>
      </c>
      <c r="C23" s="12">
        <f>C24</f>
        <v>9500400</v>
      </c>
      <c r="D23" s="12">
        <f>D24</f>
        <v>9806100</v>
      </c>
      <c r="E23" s="12">
        <f>E24</f>
        <v>9876200</v>
      </c>
    </row>
    <row r="24" spans="1:5" ht="31.5" customHeight="1" x14ac:dyDescent="0.25">
      <c r="A24" s="14" t="s">
        <v>12</v>
      </c>
      <c r="B24" s="39" t="s">
        <v>13</v>
      </c>
      <c r="C24" s="13">
        <f>C25+C27+C29+C31</f>
        <v>9500400</v>
      </c>
      <c r="D24" s="13">
        <f>D25+D27+D29+D31</f>
        <v>9806100</v>
      </c>
      <c r="E24" s="13">
        <f>E25+E27+E29+E31</f>
        <v>9876200</v>
      </c>
    </row>
    <row r="25" spans="1:5" ht="51" customHeight="1" x14ac:dyDescent="0.25">
      <c r="A25" s="14" t="s">
        <v>14</v>
      </c>
      <c r="B25" s="39" t="s">
        <v>15</v>
      </c>
      <c r="C25" s="13">
        <f>C26</f>
        <v>4954900</v>
      </c>
      <c r="D25" s="13">
        <f>D26</f>
        <v>5101700</v>
      </c>
      <c r="E25" s="13">
        <f>E26</f>
        <v>5144500</v>
      </c>
    </row>
    <row r="26" spans="1:5" ht="86.25" customHeight="1" x14ac:dyDescent="0.25">
      <c r="A26" s="24" t="s">
        <v>122</v>
      </c>
      <c r="B26" s="35" t="s">
        <v>123</v>
      </c>
      <c r="C26" s="13">
        <v>4954900</v>
      </c>
      <c r="D26" s="13">
        <v>5101700</v>
      </c>
      <c r="E26" s="13">
        <v>5144500</v>
      </c>
    </row>
    <row r="27" spans="1:5" ht="72" x14ac:dyDescent="0.25">
      <c r="A27" s="14" t="s">
        <v>16</v>
      </c>
      <c r="B27" s="39" t="s">
        <v>17</v>
      </c>
      <c r="C27" s="13">
        <f>C28</f>
        <v>23600</v>
      </c>
      <c r="D27" s="13">
        <f>D28</f>
        <v>26800</v>
      </c>
      <c r="E27" s="13">
        <f>E28</f>
        <v>27300</v>
      </c>
    </row>
    <row r="28" spans="1:5" ht="96" x14ac:dyDescent="0.25">
      <c r="A28" s="24" t="s">
        <v>124</v>
      </c>
      <c r="B28" s="35" t="s">
        <v>125</v>
      </c>
      <c r="C28" s="13">
        <v>23600</v>
      </c>
      <c r="D28" s="13">
        <v>26800</v>
      </c>
      <c r="E28" s="13">
        <v>27300</v>
      </c>
    </row>
    <row r="29" spans="1:5" ht="48.75" customHeight="1" x14ac:dyDescent="0.25">
      <c r="A29" s="14" t="s">
        <v>18</v>
      </c>
      <c r="B29" s="39" t="s">
        <v>19</v>
      </c>
      <c r="C29" s="13">
        <f>C30</f>
        <v>5137600</v>
      </c>
      <c r="D29" s="13">
        <f>D30</f>
        <v>5311800</v>
      </c>
      <c r="E29" s="13">
        <f>E30</f>
        <v>5358000</v>
      </c>
    </row>
    <row r="30" spans="1:5" ht="86.25" customHeight="1" x14ac:dyDescent="0.25">
      <c r="A30" s="24" t="s">
        <v>240</v>
      </c>
      <c r="B30" s="35" t="s">
        <v>126</v>
      </c>
      <c r="C30" s="13">
        <v>5137600</v>
      </c>
      <c r="D30" s="13">
        <v>5311800</v>
      </c>
      <c r="E30" s="13">
        <v>5358000</v>
      </c>
    </row>
    <row r="31" spans="1:5" ht="60" x14ac:dyDescent="0.25">
      <c r="A31" s="23" t="s">
        <v>20</v>
      </c>
      <c r="B31" s="39" t="s">
        <v>21</v>
      </c>
      <c r="C31" s="13">
        <f>C32</f>
        <v>-615700</v>
      </c>
      <c r="D31" s="13">
        <f>D32</f>
        <v>-634200</v>
      </c>
      <c r="E31" s="13">
        <f>E32</f>
        <v>-653600</v>
      </c>
    </row>
    <row r="32" spans="1:5" ht="96" x14ac:dyDescent="0.25">
      <c r="A32" s="24" t="s">
        <v>241</v>
      </c>
      <c r="B32" s="35" t="s">
        <v>127</v>
      </c>
      <c r="C32" s="13">
        <v>-615700</v>
      </c>
      <c r="D32" s="13">
        <v>-634200</v>
      </c>
      <c r="E32" s="13">
        <v>-653600</v>
      </c>
    </row>
    <row r="33" spans="1:5" ht="24" x14ac:dyDescent="0.25">
      <c r="A33" s="52" t="s">
        <v>22</v>
      </c>
      <c r="B33" s="41" t="s">
        <v>23</v>
      </c>
      <c r="C33" s="12">
        <f>C35+C40+C42+C44</f>
        <v>8603993</v>
      </c>
      <c r="D33" s="12">
        <f>D35+D40+D42+D44</f>
        <v>8842874</v>
      </c>
      <c r="E33" s="12">
        <f>E35+E40+E42+E44</f>
        <v>9088528</v>
      </c>
    </row>
    <row r="34" spans="1:5" ht="24" x14ac:dyDescent="0.25">
      <c r="A34" s="53" t="s">
        <v>70</v>
      </c>
      <c r="B34" s="42" t="s">
        <v>271</v>
      </c>
      <c r="C34" s="13">
        <f>C35</f>
        <v>1054509</v>
      </c>
      <c r="D34" s="13">
        <f>D35</f>
        <v>1131232</v>
      </c>
      <c r="E34" s="13">
        <f>E35</f>
        <v>1211942</v>
      </c>
    </row>
    <row r="35" spans="1:5" ht="24" x14ac:dyDescent="0.25">
      <c r="A35" s="23" t="s">
        <v>70</v>
      </c>
      <c r="B35" s="42" t="s">
        <v>73</v>
      </c>
      <c r="C35" s="13">
        <f>C36+C38</f>
        <v>1054509</v>
      </c>
      <c r="D35" s="13">
        <f>D36+D38</f>
        <v>1131232</v>
      </c>
      <c r="E35" s="13">
        <f>E36+E38</f>
        <v>1211942</v>
      </c>
    </row>
    <row r="36" spans="1:5" ht="30.75" customHeight="1" x14ac:dyDescent="0.25">
      <c r="A36" s="23" t="s">
        <v>72</v>
      </c>
      <c r="B36" s="42" t="s">
        <v>71</v>
      </c>
      <c r="C36" s="13">
        <f>C37</f>
        <v>763007</v>
      </c>
      <c r="D36" s="13">
        <f>D37</f>
        <v>853405</v>
      </c>
      <c r="E36" s="13">
        <f>E37</f>
        <v>942914</v>
      </c>
    </row>
    <row r="37" spans="1:5" ht="24" x14ac:dyDescent="0.25">
      <c r="A37" s="23" t="s">
        <v>72</v>
      </c>
      <c r="B37" s="42" t="s">
        <v>74</v>
      </c>
      <c r="C37" s="13">
        <v>763007</v>
      </c>
      <c r="D37" s="13">
        <v>853405</v>
      </c>
      <c r="E37" s="13">
        <v>942914</v>
      </c>
    </row>
    <row r="38" spans="1:5" ht="36" x14ac:dyDescent="0.25">
      <c r="A38" s="23" t="s">
        <v>76</v>
      </c>
      <c r="B38" s="42" t="s">
        <v>75</v>
      </c>
      <c r="C38" s="13">
        <f>C39</f>
        <v>291502</v>
      </c>
      <c r="D38" s="13">
        <f>D39</f>
        <v>277827</v>
      </c>
      <c r="E38" s="13">
        <f>E39</f>
        <v>269028</v>
      </c>
    </row>
    <row r="39" spans="1:5" ht="48" x14ac:dyDescent="0.25">
      <c r="A39" s="14" t="s">
        <v>242</v>
      </c>
      <c r="B39" s="39" t="s">
        <v>77</v>
      </c>
      <c r="C39" s="13">
        <v>291502</v>
      </c>
      <c r="D39" s="13">
        <v>277827</v>
      </c>
      <c r="E39" s="13">
        <v>269028</v>
      </c>
    </row>
    <row r="40" spans="1:5" x14ac:dyDescent="0.25">
      <c r="A40" s="54" t="s">
        <v>24</v>
      </c>
      <c r="B40" s="39" t="s">
        <v>25</v>
      </c>
      <c r="C40" s="13">
        <f>C41</f>
        <v>0</v>
      </c>
      <c r="D40" s="13">
        <f>D41</f>
        <v>0</v>
      </c>
      <c r="E40" s="13">
        <f>E41</f>
        <v>0</v>
      </c>
    </row>
    <row r="41" spans="1:5" x14ac:dyDescent="0.25">
      <c r="A41" s="54" t="s">
        <v>24</v>
      </c>
      <c r="B41" s="39" t="s">
        <v>26</v>
      </c>
      <c r="C41" s="13">
        <v>0</v>
      </c>
      <c r="D41" s="13"/>
      <c r="E41" s="13"/>
    </row>
    <row r="42" spans="1:5" x14ac:dyDescent="0.25">
      <c r="A42" s="54" t="s">
        <v>27</v>
      </c>
      <c r="B42" s="39" t="s">
        <v>28</v>
      </c>
      <c r="C42" s="13">
        <f>C43</f>
        <v>3860889</v>
      </c>
      <c r="D42" s="13">
        <f>D43</f>
        <v>4023047</v>
      </c>
      <c r="E42" s="13">
        <f>E43</f>
        <v>4187991</v>
      </c>
    </row>
    <row r="43" spans="1:5" x14ac:dyDescent="0.25">
      <c r="A43" s="14" t="s">
        <v>27</v>
      </c>
      <c r="B43" s="39" t="s">
        <v>29</v>
      </c>
      <c r="C43" s="13">
        <v>3860889</v>
      </c>
      <c r="D43" s="13">
        <v>4023047</v>
      </c>
      <c r="E43" s="13">
        <v>4187991</v>
      </c>
    </row>
    <row r="44" spans="1:5" ht="24" x14ac:dyDescent="0.25">
      <c r="A44" s="24" t="s">
        <v>91</v>
      </c>
      <c r="B44" s="35" t="s">
        <v>92</v>
      </c>
      <c r="C44" s="13">
        <f>C45</f>
        <v>3688595</v>
      </c>
      <c r="D44" s="13">
        <f>D45</f>
        <v>3688595</v>
      </c>
      <c r="E44" s="13">
        <f>E45</f>
        <v>3688595</v>
      </c>
    </row>
    <row r="45" spans="1:5" ht="29.25" customHeight="1" x14ac:dyDescent="0.25">
      <c r="A45" s="24" t="s">
        <v>93</v>
      </c>
      <c r="B45" s="35" t="s">
        <v>94</v>
      </c>
      <c r="C45" s="13">
        <v>3688595</v>
      </c>
      <c r="D45" s="13">
        <v>3688595</v>
      </c>
      <c r="E45" s="13">
        <v>3688595</v>
      </c>
    </row>
    <row r="46" spans="1:5" ht="16.5" customHeight="1" x14ac:dyDescent="0.25">
      <c r="A46" s="55" t="s">
        <v>30</v>
      </c>
      <c r="B46" s="38" t="s">
        <v>31</v>
      </c>
      <c r="C46" s="12">
        <f t="shared" ref="C46:E47" si="0">C47</f>
        <v>2077118</v>
      </c>
      <c r="D46" s="12">
        <f t="shared" si="0"/>
        <v>2077118</v>
      </c>
      <c r="E46" s="12">
        <f t="shared" si="0"/>
        <v>2077118</v>
      </c>
    </row>
    <row r="47" spans="1:5" ht="24" x14ac:dyDescent="0.25">
      <c r="A47" s="14" t="s">
        <v>32</v>
      </c>
      <c r="B47" s="39" t="s">
        <v>33</v>
      </c>
      <c r="C47" s="13">
        <f t="shared" si="0"/>
        <v>2077118</v>
      </c>
      <c r="D47" s="13">
        <f t="shared" si="0"/>
        <v>2077118</v>
      </c>
      <c r="E47" s="13">
        <f t="shared" si="0"/>
        <v>2077118</v>
      </c>
    </row>
    <row r="48" spans="1:5" ht="36" x14ac:dyDescent="0.25">
      <c r="A48" s="14" t="s">
        <v>34</v>
      </c>
      <c r="B48" s="39" t="s">
        <v>35</v>
      </c>
      <c r="C48" s="13">
        <v>2077118</v>
      </c>
      <c r="D48" s="13">
        <v>2077118</v>
      </c>
      <c r="E48" s="13">
        <v>2077118</v>
      </c>
    </row>
    <row r="49" spans="1:5" ht="36" x14ac:dyDescent="0.25">
      <c r="A49" s="55" t="s">
        <v>36</v>
      </c>
      <c r="B49" s="38" t="s">
        <v>37</v>
      </c>
      <c r="C49" s="12">
        <f>C50+C55</f>
        <v>27534872</v>
      </c>
      <c r="D49" s="12">
        <f>D50+D55</f>
        <v>27534872</v>
      </c>
      <c r="E49" s="12">
        <f>E50+E55</f>
        <v>27534872</v>
      </c>
    </row>
    <row r="50" spans="1:5" ht="64.5" customHeight="1" x14ac:dyDescent="0.25">
      <c r="A50" s="14" t="s">
        <v>38</v>
      </c>
      <c r="B50" s="39" t="s">
        <v>39</v>
      </c>
      <c r="C50" s="13">
        <f>C51+C53</f>
        <v>27442526</v>
      </c>
      <c r="D50" s="13">
        <f>D51+D53</f>
        <v>27442526</v>
      </c>
      <c r="E50" s="13">
        <f>E51+E53</f>
        <v>27442526</v>
      </c>
    </row>
    <row r="51" spans="1:5" ht="48" x14ac:dyDescent="0.25">
      <c r="A51" s="14" t="s">
        <v>40</v>
      </c>
      <c r="B51" s="39" t="s">
        <v>41</v>
      </c>
      <c r="C51" s="13">
        <f>C52</f>
        <v>27438296</v>
      </c>
      <c r="D51" s="13">
        <f>D52</f>
        <v>27438296</v>
      </c>
      <c r="E51" s="13">
        <f>E52</f>
        <v>27438296</v>
      </c>
    </row>
    <row r="52" spans="1:5" ht="72" x14ac:dyDescent="0.25">
      <c r="A52" s="14" t="s">
        <v>89</v>
      </c>
      <c r="B52" s="39" t="s">
        <v>90</v>
      </c>
      <c r="C52" s="13">
        <v>27438296</v>
      </c>
      <c r="D52" s="13">
        <v>27438296</v>
      </c>
      <c r="E52" s="13">
        <v>27438296</v>
      </c>
    </row>
    <row r="53" spans="1:5" ht="64.5" customHeight="1" x14ac:dyDescent="0.25">
      <c r="A53" s="14" t="s">
        <v>243</v>
      </c>
      <c r="B53" s="39" t="s">
        <v>42</v>
      </c>
      <c r="C53" s="13">
        <f>C54</f>
        <v>4230</v>
      </c>
      <c r="D53" s="13">
        <f>D54</f>
        <v>4230</v>
      </c>
      <c r="E53" s="13">
        <f>E54</f>
        <v>4230</v>
      </c>
    </row>
    <row r="54" spans="1:5" ht="51" customHeight="1" x14ac:dyDescent="0.25">
      <c r="A54" s="14" t="s">
        <v>43</v>
      </c>
      <c r="B54" s="39" t="s">
        <v>44</v>
      </c>
      <c r="C54" s="13">
        <v>4230</v>
      </c>
      <c r="D54" s="13">
        <v>4230</v>
      </c>
      <c r="E54" s="13">
        <v>4230</v>
      </c>
    </row>
    <row r="55" spans="1:5" ht="26.25" customHeight="1" x14ac:dyDescent="0.25">
      <c r="A55" s="14" t="s">
        <v>183</v>
      </c>
      <c r="B55" s="39" t="s">
        <v>184</v>
      </c>
      <c r="C55" s="13">
        <f t="shared" ref="C55:E56" si="1">SUM(C56)</f>
        <v>92346</v>
      </c>
      <c r="D55" s="13">
        <f t="shared" si="1"/>
        <v>92346</v>
      </c>
      <c r="E55" s="13">
        <f t="shared" si="1"/>
        <v>92346</v>
      </c>
    </row>
    <row r="56" spans="1:5" ht="37.5" customHeight="1" x14ac:dyDescent="0.25">
      <c r="A56" s="14" t="s">
        <v>185</v>
      </c>
      <c r="B56" s="39" t="s">
        <v>186</v>
      </c>
      <c r="C56" s="13">
        <f t="shared" si="1"/>
        <v>92346</v>
      </c>
      <c r="D56" s="13">
        <f t="shared" si="1"/>
        <v>92346</v>
      </c>
      <c r="E56" s="13">
        <f t="shared" si="1"/>
        <v>92346</v>
      </c>
    </row>
    <row r="57" spans="1:5" ht="42" customHeight="1" x14ac:dyDescent="0.25">
      <c r="A57" s="14" t="s">
        <v>187</v>
      </c>
      <c r="B57" s="39" t="s">
        <v>188</v>
      </c>
      <c r="C57" s="13">
        <v>92346</v>
      </c>
      <c r="D57" s="13">
        <v>92346</v>
      </c>
      <c r="E57" s="13">
        <v>92346</v>
      </c>
    </row>
    <row r="58" spans="1:5" x14ac:dyDescent="0.25">
      <c r="A58" s="55" t="s">
        <v>45</v>
      </c>
      <c r="B58" s="38" t="s">
        <v>46</v>
      </c>
      <c r="C58" s="12">
        <f>C59+C61</f>
        <v>61902</v>
      </c>
      <c r="D58" s="12">
        <f>D59+D61</f>
        <v>61902</v>
      </c>
      <c r="E58" s="12">
        <f>E59+E61</f>
        <v>61902</v>
      </c>
    </row>
    <row r="59" spans="1:5" ht="18.75" customHeight="1" x14ac:dyDescent="0.25">
      <c r="A59" s="14" t="s">
        <v>47</v>
      </c>
      <c r="B59" s="39" t="s">
        <v>48</v>
      </c>
      <c r="C59" s="13">
        <f>C60</f>
        <v>61902</v>
      </c>
      <c r="D59" s="13">
        <f>D60</f>
        <v>61902</v>
      </c>
      <c r="E59" s="13">
        <f>E60</f>
        <v>61902</v>
      </c>
    </row>
    <row r="60" spans="1:5" ht="24" x14ac:dyDescent="0.25">
      <c r="A60" s="14" t="s">
        <v>49</v>
      </c>
      <c r="B60" s="39" t="s">
        <v>50</v>
      </c>
      <c r="C60" s="13">
        <v>61902</v>
      </c>
      <c r="D60" s="13">
        <v>61902</v>
      </c>
      <c r="E60" s="13">
        <v>61902</v>
      </c>
    </row>
    <row r="61" spans="1:5" x14ac:dyDescent="0.25">
      <c r="A61" s="14" t="s">
        <v>189</v>
      </c>
      <c r="B61" s="39" t="s">
        <v>191</v>
      </c>
      <c r="C61" s="13">
        <f>SUM(C62)</f>
        <v>0</v>
      </c>
      <c r="D61" s="13">
        <f>SUM(D62)</f>
        <v>0</v>
      </c>
      <c r="E61" s="13">
        <f>SUM(E62)</f>
        <v>0</v>
      </c>
    </row>
    <row r="62" spans="1:5" x14ac:dyDescent="0.25">
      <c r="A62" s="14" t="s">
        <v>190</v>
      </c>
      <c r="B62" s="39" t="s">
        <v>192</v>
      </c>
      <c r="C62" s="13">
        <v>0</v>
      </c>
      <c r="D62" s="13">
        <v>0</v>
      </c>
      <c r="E62" s="13">
        <v>0</v>
      </c>
    </row>
    <row r="63" spans="1:5" ht="24" x14ac:dyDescent="0.25">
      <c r="A63" s="55" t="s">
        <v>51</v>
      </c>
      <c r="B63" s="38" t="s">
        <v>52</v>
      </c>
      <c r="C63" s="12">
        <f>C64+C67</f>
        <v>9006900</v>
      </c>
      <c r="D63" s="12">
        <f>D64+D67</f>
        <v>9006900</v>
      </c>
      <c r="E63" s="12">
        <f>E64+E67</f>
        <v>9006900</v>
      </c>
    </row>
    <row r="64" spans="1:5" x14ac:dyDescent="0.25">
      <c r="A64" s="14" t="s">
        <v>53</v>
      </c>
      <c r="B64" s="39" t="s">
        <v>54</v>
      </c>
      <c r="C64" s="13">
        <f t="shared" ref="C64:E65" si="2">C65</f>
        <v>9006900</v>
      </c>
      <c r="D64" s="13">
        <f t="shared" si="2"/>
        <v>9006900</v>
      </c>
      <c r="E64" s="13">
        <f t="shared" si="2"/>
        <v>9006900</v>
      </c>
    </row>
    <row r="65" spans="1:5" x14ac:dyDescent="0.25">
      <c r="A65" s="54" t="s">
        <v>55</v>
      </c>
      <c r="B65" s="39" t="s">
        <v>56</v>
      </c>
      <c r="C65" s="13">
        <f>C66</f>
        <v>9006900</v>
      </c>
      <c r="D65" s="13">
        <f t="shared" si="2"/>
        <v>9006900</v>
      </c>
      <c r="E65" s="13">
        <f t="shared" si="2"/>
        <v>9006900</v>
      </c>
    </row>
    <row r="66" spans="1:5" ht="28.5" customHeight="1" x14ac:dyDescent="0.25">
      <c r="A66" s="14" t="s">
        <v>57</v>
      </c>
      <c r="B66" s="39" t="s">
        <v>58</v>
      </c>
      <c r="C66" s="13">
        <v>9006900</v>
      </c>
      <c r="D66" s="13">
        <v>9006900</v>
      </c>
      <c r="E66" s="13">
        <v>9006900</v>
      </c>
    </row>
    <row r="67" spans="1:5" ht="19.5" customHeight="1" x14ac:dyDescent="0.25">
      <c r="A67" s="14" t="s">
        <v>193</v>
      </c>
      <c r="B67" s="39" t="s">
        <v>194</v>
      </c>
      <c r="C67" s="13">
        <f t="shared" ref="C67:E68" si="3">SUM(C68)</f>
        <v>0</v>
      </c>
      <c r="D67" s="13">
        <f t="shared" si="3"/>
        <v>0</v>
      </c>
      <c r="E67" s="13">
        <f t="shared" si="3"/>
        <v>0</v>
      </c>
    </row>
    <row r="68" spans="1:5" ht="18.75" customHeight="1" x14ac:dyDescent="0.25">
      <c r="A68" s="14" t="s">
        <v>195</v>
      </c>
      <c r="B68" s="39" t="s">
        <v>196</v>
      </c>
      <c r="C68" s="13">
        <f t="shared" si="3"/>
        <v>0</v>
      </c>
      <c r="D68" s="13">
        <f t="shared" si="3"/>
        <v>0</v>
      </c>
      <c r="E68" s="13">
        <f t="shared" si="3"/>
        <v>0</v>
      </c>
    </row>
    <row r="69" spans="1:5" ht="25.5" customHeight="1" x14ac:dyDescent="0.25">
      <c r="A69" s="14" t="s">
        <v>197</v>
      </c>
      <c r="B69" s="39" t="s">
        <v>198</v>
      </c>
      <c r="C69" s="13"/>
      <c r="D69" s="13">
        <v>0</v>
      </c>
      <c r="E69" s="13">
        <v>0</v>
      </c>
    </row>
    <row r="70" spans="1:5" ht="24.75" customHeight="1" x14ac:dyDescent="0.25">
      <c r="A70" s="27" t="s">
        <v>114</v>
      </c>
      <c r="B70" s="43" t="s">
        <v>115</v>
      </c>
      <c r="C70" s="12">
        <f>C76+C71+C74</f>
        <v>300000</v>
      </c>
      <c r="D70" s="12">
        <f>D76+D71+D74</f>
        <v>300000</v>
      </c>
      <c r="E70" s="12">
        <f>E76+E71+E74</f>
        <v>0</v>
      </c>
    </row>
    <row r="71" spans="1:5" ht="66" customHeight="1" x14ac:dyDescent="0.25">
      <c r="A71" s="50" t="s">
        <v>199</v>
      </c>
      <c r="B71" s="34" t="s">
        <v>200</v>
      </c>
      <c r="C71" s="13">
        <f t="shared" ref="C71:E72" si="4">SUM(C72)</f>
        <v>0</v>
      </c>
      <c r="D71" s="13">
        <f t="shared" si="4"/>
        <v>0</v>
      </c>
      <c r="E71" s="13">
        <f t="shared" si="4"/>
        <v>0</v>
      </c>
    </row>
    <row r="72" spans="1:5" ht="78" customHeight="1" x14ac:dyDescent="0.25">
      <c r="A72" s="24" t="s">
        <v>201</v>
      </c>
      <c r="B72" s="34" t="s">
        <v>205</v>
      </c>
      <c r="C72" s="13">
        <f t="shared" si="4"/>
        <v>0</v>
      </c>
      <c r="D72" s="13">
        <f t="shared" si="4"/>
        <v>0</v>
      </c>
      <c r="E72" s="13">
        <f t="shared" si="4"/>
        <v>0</v>
      </c>
    </row>
    <row r="73" spans="1:5" ht="70.5" customHeight="1" x14ac:dyDescent="0.25">
      <c r="A73" s="24" t="s">
        <v>202</v>
      </c>
      <c r="B73" s="34" t="s">
        <v>206</v>
      </c>
      <c r="C73" s="13"/>
      <c r="D73" s="13"/>
      <c r="E73" s="13"/>
    </row>
    <row r="74" spans="1:5" ht="64.5" customHeight="1" x14ac:dyDescent="0.25">
      <c r="A74" s="24" t="s">
        <v>203</v>
      </c>
      <c r="B74" s="34" t="s">
        <v>207</v>
      </c>
      <c r="C74" s="13">
        <f>SUM(C75)</f>
        <v>0</v>
      </c>
      <c r="D74" s="13">
        <f>SUM(D75)</f>
        <v>0</v>
      </c>
      <c r="E74" s="13">
        <f>SUM(E75)</f>
        <v>0</v>
      </c>
    </row>
    <row r="75" spans="1:5" ht="70.5" customHeight="1" x14ac:dyDescent="0.25">
      <c r="A75" s="24" t="s">
        <v>204</v>
      </c>
      <c r="B75" s="34" t="s">
        <v>208</v>
      </c>
      <c r="C75" s="13">
        <v>0</v>
      </c>
      <c r="D75" s="13"/>
      <c r="E75" s="13"/>
    </row>
    <row r="76" spans="1:5" ht="30" customHeight="1" x14ac:dyDescent="0.25">
      <c r="A76" s="24" t="s">
        <v>116</v>
      </c>
      <c r="B76" s="35" t="s">
        <v>117</v>
      </c>
      <c r="C76" s="13">
        <f t="shared" ref="C76:E77" si="5">C77</f>
        <v>300000</v>
      </c>
      <c r="D76" s="13">
        <f t="shared" si="5"/>
        <v>300000</v>
      </c>
      <c r="E76" s="13">
        <f t="shared" si="5"/>
        <v>0</v>
      </c>
    </row>
    <row r="77" spans="1:5" ht="36" x14ac:dyDescent="0.25">
      <c r="A77" s="24" t="s">
        <v>118</v>
      </c>
      <c r="B77" s="35" t="s">
        <v>119</v>
      </c>
      <c r="C77" s="13">
        <f t="shared" si="5"/>
        <v>300000</v>
      </c>
      <c r="D77" s="13">
        <f t="shared" si="5"/>
        <v>300000</v>
      </c>
      <c r="E77" s="13">
        <f t="shared" si="5"/>
        <v>0</v>
      </c>
    </row>
    <row r="78" spans="1:5" ht="53.25" customHeight="1" x14ac:dyDescent="0.25">
      <c r="A78" s="24" t="s">
        <v>120</v>
      </c>
      <c r="B78" s="35" t="s">
        <v>121</v>
      </c>
      <c r="C78" s="13">
        <v>300000</v>
      </c>
      <c r="D78" s="13">
        <v>300000</v>
      </c>
      <c r="E78" s="13">
        <v>0</v>
      </c>
    </row>
    <row r="79" spans="1:5" ht="19.5" customHeight="1" x14ac:dyDescent="0.25">
      <c r="A79" s="56" t="s">
        <v>59</v>
      </c>
      <c r="B79" s="36" t="s">
        <v>60</v>
      </c>
      <c r="C79" s="15">
        <f>C80+C108+C111</f>
        <v>392960</v>
      </c>
      <c r="D79" s="15">
        <f>D80+D108+D111</f>
        <v>392960</v>
      </c>
      <c r="E79" s="15">
        <f>E80+E108+E111</f>
        <v>392960</v>
      </c>
    </row>
    <row r="80" spans="1:5" ht="30.75" customHeight="1" x14ac:dyDescent="0.25">
      <c r="A80" s="18" t="s">
        <v>128</v>
      </c>
      <c r="B80" s="35" t="s">
        <v>129</v>
      </c>
      <c r="C80" s="16">
        <f>C81+C83+C85+C87+C91+C93+C95+C97+C99+C101+C103+C105+C89+C107</f>
        <v>298827</v>
      </c>
      <c r="D80" s="16">
        <f>D81+D83+D85+D87+D91+D93+D95+D97+D99+D101+D103+D105+D89+D107</f>
        <v>298827</v>
      </c>
      <c r="E80" s="16">
        <f>E81+E83+E85+E87+E91+E93+E95+E97+E99+E101+E103+E105+E89+E107</f>
        <v>298827</v>
      </c>
    </row>
    <row r="81" spans="1:5" ht="45" customHeight="1" x14ac:dyDescent="0.25">
      <c r="A81" s="18" t="s">
        <v>244</v>
      </c>
      <c r="B81" s="35" t="s">
        <v>147</v>
      </c>
      <c r="C81" s="16">
        <f>C82</f>
        <v>8830</v>
      </c>
      <c r="D81" s="16">
        <f>D82</f>
        <v>8830</v>
      </c>
      <c r="E81" s="16">
        <f>E82</f>
        <v>8830</v>
      </c>
    </row>
    <row r="82" spans="1:5" ht="66" customHeight="1" x14ac:dyDescent="0.25">
      <c r="A82" s="18" t="s">
        <v>245</v>
      </c>
      <c r="B82" s="35" t="s">
        <v>148</v>
      </c>
      <c r="C82" s="16">
        <v>8830</v>
      </c>
      <c r="D82" s="16">
        <v>8830</v>
      </c>
      <c r="E82" s="16">
        <v>8830</v>
      </c>
    </row>
    <row r="83" spans="1:5" ht="65.25" customHeight="1" x14ac:dyDescent="0.25">
      <c r="A83" s="18" t="s">
        <v>246</v>
      </c>
      <c r="B83" s="35" t="s">
        <v>130</v>
      </c>
      <c r="C83" s="17">
        <f>C84</f>
        <v>46386</v>
      </c>
      <c r="D83" s="17">
        <f>D84</f>
        <v>46386</v>
      </c>
      <c r="E83" s="17">
        <f>E84</f>
        <v>46386</v>
      </c>
    </row>
    <row r="84" spans="1:5" ht="75" customHeight="1" x14ac:dyDescent="0.25">
      <c r="A84" s="18" t="s">
        <v>247</v>
      </c>
      <c r="B84" s="35" t="s">
        <v>131</v>
      </c>
      <c r="C84" s="17">
        <v>46386</v>
      </c>
      <c r="D84" s="17">
        <v>46386</v>
      </c>
      <c r="E84" s="17">
        <v>46386</v>
      </c>
    </row>
    <row r="85" spans="1:5" ht="41.25" customHeight="1" x14ac:dyDescent="0.25">
      <c r="A85" s="18" t="s">
        <v>248</v>
      </c>
      <c r="B85" s="35" t="s">
        <v>132</v>
      </c>
      <c r="C85" s="16">
        <f>C86</f>
        <v>46141</v>
      </c>
      <c r="D85" s="16">
        <f>D86</f>
        <v>46141</v>
      </c>
      <c r="E85" s="16">
        <f>E86</f>
        <v>46141</v>
      </c>
    </row>
    <row r="86" spans="1:5" ht="72" x14ac:dyDescent="0.25">
      <c r="A86" s="18" t="s">
        <v>249</v>
      </c>
      <c r="B86" s="35" t="s">
        <v>133</v>
      </c>
      <c r="C86" s="16">
        <v>46141</v>
      </c>
      <c r="D86" s="16">
        <v>46141</v>
      </c>
      <c r="E86" s="16">
        <v>46141</v>
      </c>
    </row>
    <row r="87" spans="1:5" ht="48" x14ac:dyDescent="0.25">
      <c r="A87" s="18" t="s">
        <v>228</v>
      </c>
      <c r="B87" s="35" t="s">
        <v>225</v>
      </c>
      <c r="C87" s="16">
        <f>C88</f>
        <v>2667</v>
      </c>
      <c r="D87" s="16">
        <f>D88</f>
        <v>2667</v>
      </c>
      <c r="E87" s="16">
        <f>E88</f>
        <v>2667</v>
      </c>
    </row>
    <row r="88" spans="1:5" ht="63.75" customHeight="1" x14ac:dyDescent="0.25">
      <c r="A88" s="18" t="s">
        <v>227</v>
      </c>
      <c r="B88" s="35" t="s">
        <v>226</v>
      </c>
      <c r="C88" s="16">
        <v>2667</v>
      </c>
      <c r="D88" s="16">
        <v>2667</v>
      </c>
      <c r="E88" s="16">
        <v>2667</v>
      </c>
    </row>
    <row r="89" spans="1:5" ht="63.75" customHeight="1" x14ac:dyDescent="0.25">
      <c r="A89" s="64" t="s">
        <v>303</v>
      </c>
      <c r="B89" s="35" t="s">
        <v>293</v>
      </c>
      <c r="C89" s="16">
        <f>C90</f>
        <v>667</v>
      </c>
      <c r="D89" s="16">
        <f>D90</f>
        <v>667</v>
      </c>
      <c r="E89" s="16">
        <f>E90</f>
        <v>667</v>
      </c>
    </row>
    <row r="90" spans="1:5" ht="63.75" customHeight="1" x14ac:dyDescent="0.25">
      <c r="A90" s="65" t="s">
        <v>304</v>
      </c>
      <c r="B90" s="35" t="s">
        <v>294</v>
      </c>
      <c r="C90" s="16">
        <v>667</v>
      </c>
      <c r="D90" s="16">
        <v>667</v>
      </c>
      <c r="E90" s="16">
        <v>667</v>
      </c>
    </row>
    <row r="91" spans="1:5" ht="48" x14ac:dyDescent="0.25">
      <c r="A91" s="18" t="s">
        <v>232</v>
      </c>
      <c r="B91" s="35" t="s">
        <v>229</v>
      </c>
      <c r="C91" s="16">
        <f>C92</f>
        <v>500</v>
      </c>
      <c r="D91" s="16">
        <f>D92</f>
        <v>500</v>
      </c>
      <c r="E91" s="16">
        <f>E92</f>
        <v>500</v>
      </c>
    </row>
    <row r="92" spans="1:5" ht="62.25" customHeight="1" x14ac:dyDescent="0.25">
      <c r="A92" s="18" t="s">
        <v>231</v>
      </c>
      <c r="B92" s="35" t="s">
        <v>230</v>
      </c>
      <c r="C92" s="16">
        <v>500</v>
      </c>
      <c r="D92" s="16">
        <v>500</v>
      </c>
      <c r="E92" s="16">
        <v>500</v>
      </c>
    </row>
    <row r="93" spans="1:5" ht="48" x14ac:dyDescent="0.25">
      <c r="A93" s="18" t="s">
        <v>233</v>
      </c>
      <c r="B93" s="35" t="s">
        <v>235</v>
      </c>
      <c r="C93" s="16">
        <f>C94</f>
        <v>333</v>
      </c>
      <c r="D93" s="16">
        <f>D94</f>
        <v>333</v>
      </c>
      <c r="E93" s="16">
        <f>E94</f>
        <v>333</v>
      </c>
    </row>
    <row r="94" spans="1:5" ht="60" x14ac:dyDescent="0.25">
      <c r="A94" s="18" t="s">
        <v>234</v>
      </c>
      <c r="B94" s="35" t="s">
        <v>236</v>
      </c>
      <c r="C94" s="16">
        <v>333</v>
      </c>
      <c r="D94" s="16">
        <v>333</v>
      </c>
      <c r="E94" s="16">
        <v>333</v>
      </c>
    </row>
    <row r="95" spans="1:5" ht="39.75" customHeight="1" x14ac:dyDescent="0.25">
      <c r="A95" s="18" t="s">
        <v>305</v>
      </c>
      <c r="B95" s="35" t="s">
        <v>149</v>
      </c>
      <c r="C95" s="17">
        <f>C96</f>
        <v>8000</v>
      </c>
      <c r="D95" s="17">
        <f>D96</f>
        <v>8000</v>
      </c>
      <c r="E95" s="17">
        <f>E96</f>
        <v>8000</v>
      </c>
    </row>
    <row r="96" spans="1:5" ht="60" x14ac:dyDescent="0.25">
      <c r="A96" s="18" t="s">
        <v>250</v>
      </c>
      <c r="B96" s="35" t="s">
        <v>150</v>
      </c>
      <c r="C96" s="17">
        <v>8000</v>
      </c>
      <c r="D96" s="17">
        <v>8000</v>
      </c>
      <c r="E96" s="17">
        <v>8000</v>
      </c>
    </row>
    <row r="97" spans="1:5" ht="60" x14ac:dyDescent="0.25">
      <c r="A97" s="18" t="s">
        <v>251</v>
      </c>
      <c r="B97" s="35" t="s">
        <v>151</v>
      </c>
      <c r="C97" s="17">
        <f>C98</f>
        <v>2917</v>
      </c>
      <c r="D97" s="17">
        <f>D98</f>
        <v>2917</v>
      </c>
      <c r="E97" s="17">
        <f>E98</f>
        <v>2917</v>
      </c>
    </row>
    <row r="98" spans="1:5" ht="84" x14ac:dyDescent="0.25">
      <c r="A98" s="18" t="s">
        <v>252</v>
      </c>
      <c r="B98" s="35" t="s">
        <v>152</v>
      </c>
      <c r="C98" s="17">
        <v>2917</v>
      </c>
      <c r="D98" s="17">
        <v>2917</v>
      </c>
      <c r="E98" s="17">
        <v>2917</v>
      </c>
    </row>
    <row r="99" spans="1:5" ht="60" x14ac:dyDescent="0.25">
      <c r="A99" s="18" t="s">
        <v>253</v>
      </c>
      <c r="B99" s="35" t="s">
        <v>134</v>
      </c>
      <c r="C99" s="17">
        <f>C100</f>
        <v>2148</v>
      </c>
      <c r="D99" s="17">
        <f>D100</f>
        <v>2148</v>
      </c>
      <c r="E99" s="17">
        <f>E100</f>
        <v>2148</v>
      </c>
    </row>
    <row r="100" spans="1:5" ht="85.5" customHeight="1" x14ac:dyDescent="0.25">
      <c r="A100" s="18" t="s">
        <v>254</v>
      </c>
      <c r="B100" s="35" t="s">
        <v>135</v>
      </c>
      <c r="C100" s="17">
        <v>2148</v>
      </c>
      <c r="D100" s="17">
        <v>2148</v>
      </c>
      <c r="E100" s="17">
        <v>2148</v>
      </c>
    </row>
    <row r="101" spans="1:5" ht="48" x14ac:dyDescent="0.25">
      <c r="A101" s="18" t="s">
        <v>209</v>
      </c>
      <c r="B101" s="35" t="s">
        <v>211</v>
      </c>
      <c r="C101" s="16">
        <f>C102</f>
        <v>2010</v>
      </c>
      <c r="D101" s="16">
        <f>D102</f>
        <v>2010</v>
      </c>
      <c r="E101" s="16">
        <f>E102</f>
        <v>2010</v>
      </c>
    </row>
    <row r="102" spans="1:5" ht="72" x14ac:dyDescent="0.25">
      <c r="A102" s="18" t="s">
        <v>210</v>
      </c>
      <c r="B102" s="35" t="s">
        <v>212</v>
      </c>
      <c r="C102" s="16">
        <v>2010</v>
      </c>
      <c r="D102" s="16">
        <v>2010</v>
      </c>
      <c r="E102" s="16">
        <v>2010</v>
      </c>
    </row>
    <row r="103" spans="1:5" ht="39" customHeight="1" x14ac:dyDescent="0.25">
      <c r="A103" s="18" t="s">
        <v>255</v>
      </c>
      <c r="B103" s="35" t="s">
        <v>136</v>
      </c>
      <c r="C103" s="16">
        <f>C104</f>
        <v>50222</v>
      </c>
      <c r="D103" s="16">
        <f>D104</f>
        <v>50222</v>
      </c>
      <c r="E103" s="16">
        <f>E104</f>
        <v>50222</v>
      </c>
    </row>
    <row r="104" spans="1:5" ht="60" x14ac:dyDescent="0.25">
      <c r="A104" s="18" t="s">
        <v>256</v>
      </c>
      <c r="B104" s="35" t="s">
        <v>137</v>
      </c>
      <c r="C104" s="16">
        <v>50222</v>
      </c>
      <c r="D104" s="16">
        <v>50222</v>
      </c>
      <c r="E104" s="16">
        <v>50222</v>
      </c>
    </row>
    <row r="105" spans="1:5" ht="60" x14ac:dyDescent="0.25">
      <c r="A105" s="18" t="s">
        <v>257</v>
      </c>
      <c r="B105" s="35" t="s">
        <v>138</v>
      </c>
      <c r="C105" s="17">
        <f>C106</f>
        <v>125173</v>
      </c>
      <c r="D105" s="17">
        <f>D106</f>
        <v>125173</v>
      </c>
      <c r="E105" s="17">
        <f>E106</f>
        <v>125173</v>
      </c>
    </row>
    <row r="106" spans="1:5" ht="65.25" customHeight="1" x14ac:dyDescent="0.25">
      <c r="A106" s="66" t="s">
        <v>258</v>
      </c>
      <c r="B106" s="29" t="s">
        <v>139</v>
      </c>
      <c r="C106" s="17">
        <v>125173</v>
      </c>
      <c r="D106" s="17">
        <v>125173</v>
      </c>
      <c r="E106" s="17">
        <v>125173</v>
      </c>
    </row>
    <row r="107" spans="1:5" ht="111.75" customHeight="1" x14ac:dyDescent="0.25">
      <c r="A107" s="64" t="s">
        <v>306</v>
      </c>
      <c r="B107" s="67" t="s">
        <v>295</v>
      </c>
      <c r="C107" s="17">
        <v>2833</v>
      </c>
      <c r="D107" s="17">
        <v>2833</v>
      </c>
      <c r="E107" s="17">
        <v>2833</v>
      </c>
    </row>
    <row r="108" spans="1:5" ht="78.75" customHeight="1" x14ac:dyDescent="0.25">
      <c r="A108" s="18" t="s">
        <v>213</v>
      </c>
      <c r="B108" s="40" t="s">
        <v>214</v>
      </c>
      <c r="C108" s="16">
        <f t="shared" ref="C108:E109" si="6">SUM(C109)</f>
        <v>94133</v>
      </c>
      <c r="D108" s="16">
        <f t="shared" si="6"/>
        <v>94133</v>
      </c>
      <c r="E108" s="16">
        <f t="shared" si="6"/>
        <v>94133</v>
      </c>
    </row>
    <row r="109" spans="1:5" ht="62.25" customHeight="1" x14ac:dyDescent="0.25">
      <c r="A109" s="18" t="s">
        <v>215</v>
      </c>
      <c r="B109" s="40" t="s">
        <v>216</v>
      </c>
      <c r="C109" s="16">
        <f t="shared" si="6"/>
        <v>94133</v>
      </c>
      <c r="D109" s="16">
        <f t="shared" si="6"/>
        <v>94133</v>
      </c>
      <c r="E109" s="16">
        <f t="shared" si="6"/>
        <v>94133</v>
      </c>
    </row>
    <row r="110" spans="1:5" ht="51.75" customHeight="1" x14ac:dyDescent="0.25">
      <c r="A110" s="18" t="s">
        <v>217</v>
      </c>
      <c r="B110" s="40" t="s">
        <v>218</v>
      </c>
      <c r="C110" s="16">
        <v>94133</v>
      </c>
      <c r="D110" s="16">
        <v>94133</v>
      </c>
      <c r="E110" s="16">
        <v>94133</v>
      </c>
    </row>
    <row r="111" spans="1:5" ht="24" x14ac:dyDescent="0.25">
      <c r="A111" s="18" t="s">
        <v>219</v>
      </c>
      <c r="B111" s="40" t="s">
        <v>220</v>
      </c>
      <c r="C111" s="16">
        <f t="shared" ref="C111:E112" si="7">SUM(C112)</f>
        <v>0</v>
      </c>
      <c r="D111" s="16">
        <f t="shared" si="7"/>
        <v>0</v>
      </c>
      <c r="E111" s="16">
        <f t="shared" si="7"/>
        <v>0</v>
      </c>
    </row>
    <row r="112" spans="1:5" ht="36" x14ac:dyDescent="0.25">
      <c r="A112" s="18" t="s">
        <v>221</v>
      </c>
      <c r="B112" s="40" t="s">
        <v>222</v>
      </c>
      <c r="C112" s="16">
        <f t="shared" si="7"/>
        <v>0</v>
      </c>
      <c r="D112" s="16">
        <f t="shared" si="7"/>
        <v>0</v>
      </c>
      <c r="E112" s="16">
        <f t="shared" si="7"/>
        <v>0</v>
      </c>
    </row>
    <row r="113" spans="1:5" ht="39.75" customHeight="1" x14ac:dyDescent="0.25">
      <c r="A113" s="18" t="s">
        <v>223</v>
      </c>
      <c r="B113" s="40" t="s">
        <v>224</v>
      </c>
      <c r="C113" s="16">
        <v>0</v>
      </c>
      <c r="D113" s="16">
        <v>0</v>
      </c>
      <c r="E113" s="16">
        <v>0</v>
      </c>
    </row>
    <row r="114" spans="1:5" x14ac:dyDescent="0.25">
      <c r="A114" s="19" t="s">
        <v>141</v>
      </c>
      <c r="B114" s="44" t="s">
        <v>146</v>
      </c>
      <c r="C114" s="12">
        <f t="shared" ref="C114:E115" si="8">C115</f>
        <v>716174</v>
      </c>
      <c r="D114" s="12">
        <f t="shared" si="8"/>
        <v>0</v>
      </c>
      <c r="E114" s="12">
        <f t="shared" si="8"/>
        <v>0</v>
      </c>
    </row>
    <row r="115" spans="1:5" x14ac:dyDescent="0.25">
      <c r="A115" s="20" t="s">
        <v>142</v>
      </c>
      <c r="B115" s="45" t="s">
        <v>140</v>
      </c>
      <c r="C115" s="13">
        <f t="shared" si="8"/>
        <v>716174</v>
      </c>
      <c r="D115" s="13">
        <f t="shared" si="8"/>
        <v>0</v>
      </c>
      <c r="E115" s="13">
        <f t="shared" si="8"/>
        <v>0</v>
      </c>
    </row>
    <row r="116" spans="1:5" ht="24" x14ac:dyDescent="0.25">
      <c r="A116" s="30" t="s">
        <v>143</v>
      </c>
      <c r="B116" s="45" t="s">
        <v>145</v>
      </c>
      <c r="C116" s="13">
        <v>716174</v>
      </c>
      <c r="D116" s="13"/>
      <c r="E116" s="13"/>
    </row>
    <row r="117" spans="1:5" x14ac:dyDescent="0.25">
      <c r="A117" s="55" t="s">
        <v>61</v>
      </c>
      <c r="B117" s="38" t="s">
        <v>62</v>
      </c>
      <c r="C117" s="21">
        <f>C118+C163+C166</f>
        <v>439192052</v>
      </c>
      <c r="D117" s="21">
        <f>D118+D163+D166</f>
        <v>439636117</v>
      </c>
      <c r="E117" s="21">
        <f>E118+E163+E166</f>
        <v>506695546</v>
      </c>
    </row>
    <row r="118" spans="1:5" ht="24" x14ac:dyDescent="0.25">
      <c r="A118" s="55" t="s">
        <v>63</v>
      </c>
      <c r="B118" s="38" t="s">
        <v>64</v>
      </c>
      <c r="C118" s="21">
        <f>C119+C145+C160+C124</f>
        <v>439192052</v>
      </c>
      <c r="D118" s="21">
        <f>D119+D145+D160+D124</f>
        <v>439636117</v>
      </c>
      <c r="E118" s="21">
        <f>E119+E145+E160+E124</f>
        <v>506695546</v>
      </c>
    </row>
    <row r="119" spans="1:5" ht="24" x14ac:dyDescent="0.25">
      <c r="A119" s="23" t="s">
        <v>84</v>
      </c>
      <c r="B119" s="42" t="s">
        <v>113</v>
      </c>
      <c r="C119" s="22">
        <f>C120+C122</f>
        <v>1892250</v>
      </c>
      <c r="D119" s="22">
        <f>D120+D122</f>
        <v>957303</v>
      </c>
      <c r="E119" s="22">
        <f>E120+E122</f>
        <v>955844</v>
      </c>
    </row>
    <row r="120" spans="1:5" x14ac:dyDescent="0.25">
      <c r="A120" s="23" t="s">
        <v>65</v>
      </c>
      <c r="B120" s="39" t="s">
        <v>112</v>
      </c>
      <c r="C120" s="22">
        <f>C121</f>
        <v>1892250</v>
      </c>
      <c r="D120" s="22">
        <f>D121</f>
        <v>957303</v>
      </c>
      <c r="E120" s="22">
        <f>E121</f>
        <v>955844</v>
      </c>
    </row>
    <row r="121" spans="1:5" ht="36" x14ac:dyDescent="0.25">
      <c r="A121" s="24" t="s">
        <v>259</v>
      </c>
      <c r="B121" s="39" t="s">
        <v>111</v>
      </c>
      <c r="C121" s="25">
        <v>1892250</v>
      </c>
      <c r="D121" s="13">
        <v>957303</v>
      </c>
      <c r="E121" s="13">
        <v>955844</v>
      </c>
    </row>
    <row r="122" spans="1:5" ht="24" x14ac:dyDescent="0.25">
      <c r="A122" s="26" t="s">
        <v>180</v>
      </c>
      <c r="B122" s="42" t="s">
        <v>179</v>
      </c>
      <c r="C122" s="25">
        <f>C123</f>
        <v>0</v>
      </c>
      <c r="D122" s="25">
        <f>D123</f>
        <v>0</v>
      </c>
      <c r="E122" s="25">
        <f>E123</f>
        <v>0</v>
      </c>
    </row>
    <row r="123" spans="1:5" ht="24" x14ac:dyDescent="0.25">
      <c r="A123" s="26" t="s">
        <v>181</v>
      </c>
      <c r="B123" s="42" t="s">
        <v>178</v>
      </c>
      <c r="C123" s="25"/>
      <c r="D123" s="13"/>
      <c r="E123" s="13"/>
    </row>
    <row r="124" spans="1:5" ht="24.75" customHeight="1" x14ac:dyDescent="0.25">
      <c r="A124" s="27" t="s">
        <v>95</v>
      </c>
      <c r="B124" s="46" t="s">
        <v>110</v>
      </c>
      <c r="C124" s="15">
        <f>C129+C133+C137+C143+C125+C135+C131+C139+C141+C127</f>
        <v>66173970</v>
      </c>
      <c r="D124" s="15">
        <f t="shared" ref="D124:E124" si="9">D129+D133+D137+D143+D125+D135+D131+D139+D141</f>
        <v>96396907</v>
      </c>
      <c r="E124" s="15">
        <f t="shared" si="9"/>
        <v>174258090</v>
      </c>
    </row>
    <row r="125" spans="1:5" ht="58.5" customHeight="1" x14ac:dyDescent="0.25">
      <c r="A125" s="18" t="s">
        <v>278</v>
      </c>
      <c r="B125" s="35" t="s">
        <v>280</v>
      </c>
      <c r="C125" s="16">
        <f>C126</f>
        <v>867182</v>
      </c>
      <c r="D125" s="16">
        <f>D126</f>
        <v>0</v>
      </c>
      <c r="E125" s="16">
        <f>E126</f>
        <v>0</v>
      </c>
    </row>
    <row r="126" spans="1:5" ht="73.5" customHeight="1" x14ac:dyDescent="0.25">
      <c r="A126" s="18" t="s">
        <v>300</v>
      </c>
      <c r="B126" s="35" t="s">
        <v>279</v>
      </c>
      <c r="C126" s="16">
        <v>867182</v>
      </c>
      <c r="D126" s="22"/>
      <c r="E126" s="13"/>
    </row>
    <row r="127" spans="1:5" ht="73.5" customHeight="1" x14ac:dyDescent="0.25">
      <c r="A127" s="18" t="s">
        <v>1133</v>
      </c>
      <c r="B127" s="329" t="s">
        <v>1135</v>
      </c>
      <c r="C127" s="16">
        <f>C128</f>
        <v>354722</v>
      </c>
      <c r="D127" s="22"/>
      <c r="E127" s="13"/>
    </row>
    <row r="128" spans="1:5" ht="73.5" customHeight="1" x14ac:dyDescent="0.25">
      <c r="A128" s="18" t="s">
        <v>1134</v>
      </c>
      <c r="B128" s="330" t="s">
        <v>1136</v>
      </c>
      <c r="C128" s="16">
        <v>354722</v>
      </c>
      <c r="D128" s="22">
        <v>0</v>
      </c>
      <c r="E128" s="13">
        <v>0</v>
      </c>
    </row>
    <row r="129" spans="1:7" ht="64.5" customHeight="1" x14ac:dyDescent="0.25">
      <c r="A129" s="14" t="s">
        <v>282</v>
      </c>
      <c r="B129" s="47" t="s">
        <v>284</v>
      </c>
      <c r="C129" s="16">
        <f>C130</f>
        <v>17125031</v>
      </c>
      <c r="D129" s="16">
        <f>D130</f>
        <v>0</v>
      </c>
      <c r="E129" s="16">
        <f>E130</f>
        <v>0</v>
      </c>
    </row>
    <row r="130" spans="1:7" ht="74.25" customHeight="1" x14ac:dyDescent="0.25">
      <c r="A130" s="57" t="s">
        <v>281</v>
      </c>
      <c r="B130" s="47" t="s">
        <v>283</v>
      </c>
      <c r="C130" s="16">
        <v>17125031</v>
      </c>
      <c r="D130" s="22"/>
      <c r="E130" s="13"/>
    </row>
    <row r="131" spans="1:7" ht="56.25" customHeight="1" x14ac:dyDescent="0.25">
      <c r="A131" s="14" t="s">
        <v>264</v>
      </c>
      <c r="B131" s="47" t="s">
        <v>265</v>
      </c>
      <c r="C131" s="16">
        <f>C132</f>
        <v>2316967</v>
      </c>
      <c r="D131" s="16">
        <f>D132</f>
        <v>2316967</v>
      </c>
      <c r="E131" s="16">
        <f>E132</f>
        <v>2798696</v>
      </c>
    </row>
    <row r="132" spans="1:7" ht="56.25" customHeight="1" x14ac:dyDescent="0.25">
      <c r="A132" s="10" t="s">
        <v>263</v>
      </c>
      <c r="B132" s="47" t="s">
        <v>266</v>
      </c>
      <c r="C132" s="16">
        <v>2316967</v>
      </c>
      <c r="D132" s="22">
        <v>2316967</v>
      </c>
      <c r="E132" s="13">
        <v>2798696</v>
      </c>
    </row>
    <row r="133" spans="1:7" ht="51.75" customHeight="1" x14ac:dyDescent="0.25">
      <c r="A133" s="14" t="s">
        <v>296</v>
      </c>
      <c r="B133" s="47" t="s">
        <v>276</v>
      </c>
      <c r="C133" s="16">
        <f>C134</f>
        <v>4181856</v>
      </c>
      <c r="D133" s="16">
        <f>D134</f>
        <v>0</v>
      </c>
      <c r="E133" s="16">
        <f>E134</f>
        <v>0</v>
      </c>
    </row>
    <row r="134" spans="1:7" ht="51" customHeight="1" x14ac:dyDescent="0.25">
      <c r="A134" s="14" t="s">
        <v>297</v>
      </c>
      <c r="B134" s="47" t="s">
        <v>275</v>
      </c>
      <c r="C134" s="16">
        <v>4181856</v>
      </c>
      <c r="D134" s="22"/>
      <c r="E134" s="13">
        <v>0</v>
      </c>
    </row>
    <row r="135" spans="1:7" ht="30.75" customHeight="1" x14ac:dyDescent="0.25">
      <c r="A135" s="14" t="s">
        <v>277</v>
      </c>
      <c r="B135" s="47" t="s">
        <v>274</v>
      </c>
      <c r="C135" s="16">
        <f>C136</f>
        <v>0</v>
      </c>
      <c r="D135" s="16">
        <f>D136</f>
        <v>0</v>
      </c>
      <c r="E135" s="16">
        <f>E136</f>
        <v>0</v>
      </c>
    </row>
    <row r="136" spans="1:7" ht="28.5" customHeight="1" x14ac:dyDescent="0.25">
      <c r="A136" s="10" t="s">
        <v>272</v>
      </c>
      <c r="B136" s="47" t="s">
        <v>273</v>
      </c>
      <c r="C136" s="16"/>
      <c r="D136" s="22"/>
      <c r="E136" s="13"/>
    </row>
    <row r="137" spans="1:7" ht="44.25" customHeight="1" x14ac:dyDescent="0.25">
      <c r="A137" s="14" t="s">
        <v>153</v>
      </c>
      <c r="B137" s="47" t="s">
        <v>154</v>
      </c>
      <c r="C137" s="16">
        <f>C138</f>
        <v>4896529</v>
      </c>
      <c r="D137" s="16">
        <f>D138</f>
        <v>4648567</v>
      </c>
      <c r="E137" s="16">
        <f>E138</f>
        <v>4519683</v>
      </c>
    </row>
    <row r="138" spans="1:7" ht="52.5" customHeight="1" x14ac:dyDescent="0.25">
      <c r="A138" s="14" t="s">
        <v>155</v>
      </c>
      <c r="B138" s="47" t="s">
        <v>156</v>
      </c>
      <c r="C138" s="16">
        <v>4896529</v>
      </c>
      <c r="D138" s="22">
        <v>4648567</v>
      </c>
      <c r="E138" s="22">
        <v>4519683</v>
      </c>
    </row>
    <row r="139" spans="1:7" ht="52.5" customHeight="1" x14ac:dyDescent="0.25">
      <c r="A139" s="14" t="s">
        <v>285</v>
      </c>
      <c r="B139" s="60" t="s">
        <v>288</v>
      </c>
      <c r="C139" s="16">
        <f>C140</f>
        <v>0</v>
      </c>
      <c r="D139" s="22"/>
      <c r="E139" s="22"/>
      <c r="F139" s="295"/>
      <c r="G139" s="294"/>
    </row>
    <row r="140" spans="1:7" ht="52.5" customHeight="1" x14ac:dyDescent="0.25">
      <c r="A140" s="14" t="s">
        <v>286</v>
      </c>
      <c r="B140" s="60" t="s">
        <v>287</v>
      </c>
      <c r="C140" s="16"/>
      <c r="D140" s="22"/>
      <c r="E140" s="22"/>
    </row>
    <row r="141" spans="1:7" ht="52.5" customHeight="1" x14ac:dyDescent="0.25">
      <c r="A141" s="14" t="s">
        <v>1111</v>
      </c>
      <c r="B141" s="60" t="s">
        <v>1113</v>
      </c>
      <c r="C141" s="59">
        <f>C142</f>
        <v>0</v>
      </c>
      <c r="D141" s="59">
        <f t="shared" ref="D141:E141" si="10">D142</f>
        <v>0</v>
      </c>
      <c r="E141" s="59">
        <f t="shared" si="10"/>
        <v>165737250</v>
      </c>
    </row>
    <row r="142" spans="1:7" ht="52.5" customHeight="1" x14ac:dyDescent="0.25">
      <c r="A142" s="14" t="s">
        <v>1112</v>
      </c>
      <c r="B142" s="60" t="s">
        <v>1114</v>
      </c>
      <c r="C142" s="59"/>
      <c r="D142" s="22"/>
      <c r="E142" s="22">
        <v>165737250</v>
      </c>
    </row>
    <row r="143" spans="1:7" ht="24" x14ac:dyDescent="0.25">
      <c r="A143" s="58" t="s">
        <v>96</v>
      </c>
      <c r="B143" s="34" t="s">
        <v>109</v>
      </c>
      <c r="C143" s="59">
        <f>C144</f>
        <v>36431683</v>
      </c>
      <c r="D143" s="16">
        <f>D144</f>
        <v>89431373</v>
      </c>
      <c r="E143" s="16">
        <f>E144</f>
        <v>1202461</v>
      </c>
    </row>
    <row r="144" spans="1:7" ht="24" x14ac:dyDescent="0.25">
      <c r="A144" s="24" t="s">
        <v>97</v>
      </c>
      <c r="B144" s="35" t="s">
        <v>108</v>
      </c>
      <c r="C144" s="28">
        <v>36431683</v>
      </c>
      <c r="D144" s="22">
        <v>89431373</v>
      </c>
      <c r="E144" s="13">
        <v>1202461</v>
      </c>
    </row>
    <row r="145" spans="1:7" ht="24" x14ac:dyDescent="0.25">
      <c r="A145" s="55" t="s">
        <v>85</v>
      </c>
      <c r="B145" s="48" t="s">
        <v>107</v>
      </c>
      <c r="C145" s="12">
        <f>C146+C148+C156+C158+C154+C152+C150</f>
        <v>370429668</v>
      </c>
      <c r="D145" s="12">
        <f t="shared" ref="D145:E145" si="11">D146+D148+D156+D158+D154+D152+D150</f>
        <v>341585743</v>
      </c>
      <c r="E145" s="12">
        <f t="shared" si="11"/>
        <v>330785448</v>
      </c>
    </row>
    <row r="146" spans="1:7" ht="42.75" customHeight="1" x14ac:dyDescent="0.25">
      <c r="A146" s="24" t="s">
        <v>66</v>
      </c>
      <c r="B146" s="35" t="s">
        <v>106</v>
      </c>
      <c r="C146" s="16">
        <f>C147</f>
        <v>78433</v>
      </c>
      <c r="D146" s="16">
        <f>D147</f>
        <v>78433</v>
      </c>
      <c r="E146" s="16">
        <f>E147</f>
        <v>78433</v>
      </c>
    </row>
    <row r="147" spans="1:7" ht="36" x14ac:dyDescent="0.25">
      <c r="A147" s="24" t="s">
        <v>67</v>
      </c>
      <c r="B147" s="35" t="s">
        <v>105</v>
      </c>
      <c r="C147" s="16">
        <v>78433</v>
      </c>
      <c r="D147" s="22">
        <v>78433</v>
      </c>
      <c r="E147" s="13">
        <v>78433</v>
      </c>
    </row>
    <row r="148" spans="1:7" ht="36" x14ac:dyDescent="0.25">
      <c r="A148" s="24" t="s">
        <v>260</v>
      </c>
      <c r="B148" s="35" t="s">
        <v>104</v>
      </c>
      <c r="C148" s="16">
        <f>C149</f>
        <v>3718242</v>
      </c>
      <c r="D148" s="16">
        <f>D149</f>
        <v>3718242</v>
      </c>
      <c r="E148" s="16">
        <f>E149</f>
        <v>3718242</v>
      </c>
    </row>
    <row r="149" spans="1:7" ht="48" x14ac:dyDescent="0.25">
      <c r="A149" s="24" t="s">
        <v>261</v>
      </c>
      <c r="B149" s="29" t="s">
        <v>103</v>
      </c>
      <c r="C149" s="22">
        <v>3718242</v>
      </c>
      <c r="D149" s="22">
        <v>3718242</v>
      </c>
      <c r="E149" s="22">
        <v>3718242</v>
      </c>
    </row>
    <row r="150" spans="1:7" ht="48" x14ac:dyDescent="0.25">
      <c r="A150" s="18" t="s">
        <v>157</v>
      </c>
      <c r="B150" s="35" t="s">
        <v>158</v>
      </c>
      <c r="C150" s="16">
        <f>C151</f>
        <v>1986</v>
      </c>
      <c r="D150" s="16">
        <f>D151</f>
        <v>0</v>
      </c>
      <c r="E150" s="16">
        <f>E151</f>
        <v>0</v>
      </c>
      <c r="F150" s="7"/>
    </row>
    <row r="151" spans="1:7" ht="48" x14ac:dyDescent="0.25">
      <c r="A151" s="18" t="s">
        <v>159</v>
      </c>
      <c r="B151" s="35" t="s">
        <v>160</v>
      </c>
      <c r="C151" s="16">
        <v>1986</v>
      </c>
      <c r="D151" s="22"/>
      <c r="E151" s="13"/>
    </row>
    <row r="152" spans="1:7" ht="61.5" customHeight="1" x14ac:dyDescent="0.25">
      <c r="A152" s="14" t="s">
        <v>177</v>
      </c>
      <c r="B152" s="47" t="s">
        <v>267</v>
      </c>
      <c r="C152" s="22">
        <f>C153</f>
        <v>5884786</v>
      </c>
      <c r="D152" s="22">
        <f>D153</f>
        <v>5884786</v>
      </c>
      <c r="E152" s="22">
        <f>E153</f>
        <v>11769573</v>
      </c>
      <c r="F152" s="6"/>
      <c r="G152" s="7"/>
    </row>
    <row r="153" spans="1:7" ht="48" x14ac:dyDescent="0.25">
      <c r="A153" s="14" t="s">
        <v>165</v>
      </c>
      <c r="B153" s="47" t="s">
        <v>268</v>
      </c>
      <c r="C153" s="22">
        <v>5884786</v>
      </c>
      <c r="D153" s="22">
        <v>5884786</v>
      </c>
      <c r="E153" s="13">
        <v>11769573</v>
      </c>
    </row>
    <row r="154" spans="1:7" ht="96" x14ac:dyDescent="0.25">
      <c r="A154" s="30" t="s">
        <v>307</v>
      </c>
      <c r="B154" s="31" t="s">
        <v>269</v>
      </c>
      <c r="C154" s="22">
        <f>C155</f>
        <v>13671000</v>
      </c>
      <c r="D154" s="22">
        <f>D155</f>
        <v>13671000</v>
      </c>
      <c r="E154" s="22">
        <f>E155</f>
        <v>13671000</v>
      </c>
    </row>
    <row r="155" spans="1:7" ht="90" customHeight="1" x14ac:dyDescent="0.25">
      <c r="A155" s="30" t="s">
        <v>308</v>
      </c>
      <c r="B155" s="31" t="s">
        <v>270</v>
      </c>
      <c r="C155" s="32">
        <v>13671000</v>
      </c>
      <c r="D155" s="22">
        <v>13671000</v>
      </c>
      <c r="E155" s="13">
        <v>13671000</v>
      </c>
    </row>
    <row r="156" spans="1:7" ht="30" customHeight="1" x14ac:dyDescent="0.25">
      <c r="A156" s="10" t="s">
        <v>175</v>
      </c>
      <c r="B156" s="33" t="s">
        <v>176</v>
      </c>
      <c r="C156" s="16">
        <f>C157</f>
        <v>1615000</v>
      </c>
      <c r="D156" s="16">
        <f>D157</f>
        <v>1693000</v>
      </c>
      <c r="E156" s="16">
        <f>E157</f>
        <v>1755000</v>
      </c>
    </row>
    <row r="157" spans="1:7" ht="24" x14ac:dyDescent="0.25">
      <c r="A157" s="14" t="s">
        <v>174</v>
      </c>
      <c r="B157" s="39" t="s">
        <v>173</v>
      </c>
      <c r="C157" s="16">
        <v>1615000</v>
      </c>
      <c r="D157" s="13">
        <v>1693000</v>
      </c>
      <c r="E157" s="13">
        <v>1755000</v>
      </c>
    </row>
    <row r="158" spans="1:7" ht="16.5" customHeight="1" x14ac:dyDescent="0.25">
      <c r="A158" s="24" t="s">
        <v>68</v>
      </c>
      <c r="B158" s="34" t="s">
        <v>102</v>
      </c>
      <c r="C158" s="16">
        <f>C159</f>
        <v>345460221</v>
      </c>
      <c r="D158" s="16">
        <f>D159</f>
        <v>316540282</v>
      </c>
      <c r="E158" s="16">
        <f>E159</f>
        <v>299793200</v>
      </c>
    </row>
    <row r="159" spans="1:7" ht="24" x14ac:dyDescent="0.25">
      <c r="A159" s="24" t="s">
        <v>69</v>
      </c>
      <c r="B159" s="35" t="s">
        <v>101</v>
      </c>
      <c r="C159" s="16">
        <v>345460221</v>
      </c>
      <c r="D159" s="13">
        <v>316540282</v>
      </c>
      <c r="E159" s="13">
        <v>299793200</v>
      </c>
    </row>
    <row r="160" spans="1:7" ht="17.25" customHeight="1" x14ac:dyDescent="0.25">
      <c r="A160" s="27" t="s">
        <v>79</v>
      </c>
      <c r="B160" s="36" t="s">
        <v>100</v>
      </c>
      <c r="C160" s="15">
        <f t="shared" ref="C160:E161" si="12">C161</f>
        <v>696164</v>
      </c>
      <c r="D160" s="15">
        <f t="shared" si="12"/>
        <v>696164</v>
      </c>
      <c r="E160" s="15">
        <f t="shared" si="12"/>
        <v>696164</v>
      </c>
    </row>
    <row r="161" spans="1:5" ht="48" x14ac:dyDescent="0.25">
      <c r="A161" s="24" t="s">
        <v>80</v>
      </c>
      <c r="B161" s="29" t="s">
        <v>99</v>
      </c>
      <c r="C161" s="16">
        <f t="shared" si="12"/>
        <v>696164</v>
      </c>
      <c r="D161" s="16">
        <f t="shared" si="12"/>
        <v>696164</v>
      </c>
      <c r="E161" s="16">
        <f t="shared" si="12"/>
        <v>696164</v>
      </c>
    </row>
    <row r="162" spans="1:5" ht="60" x14ac:dyDescent="0.25">
      <c r="A162" s="24" t="s">
        <v>81</v>
      </c>
      <c r="B162" s="40" t="s">
        <v>98</v>
      </c>
      <c r="C162" s="16">
        <v>696164</v>
      </c>
      <c r="D162" s="13">
        <v>696164</v>
      </c>
      <c r="E162" s="13">
        <v>696164</v>
      </c>
    </row>
    <row r="163" spans="1:5" ht="24" x14ac:dyDescent="0.25">
      <c r="A163" s="56" t="s">
        <v>239</v>
      </c>
      <c r="B163" s="36" t="s">
        <v>161</v>
      </c>
      <c r="C163" s="15">
        <f t="shared" ref="C163:E164" si="13">C164</f>
        <v>0</v>
      </c>
      <c r="D163" s="15">
        <f t="shared" si="13"/>
        <v>0</v>
      </c>
      <c r="E163" s="15">
        <f t="shared" si="13"/>
        <v>0</v>
      </c>
    </row>
    <row r="164" spans="1:5" ht="24" x14ac:dyDescent="0.25">
      <c r="A164" s="18" t="s">
        <v>162</v>
      </c>
      <c r="B164" s="35" t="s">
        <v>163</v>
      </c>
      <c r="C164" s="16">
        <f t="shared" si="13"/>
        <v>0</v>
      </c>
      <c r="D164" s="16">
        <f t="shared" si="13"/>
        <v>0</v>
      </c>
      <c r="E164" s="16">
        <f t="shared" si="13"/>
        <v>0</v>
      </c>
    </row>
    <row r="165" spans="1:5" ht="24" x14ac:dyDescent="0.25">
      <c r="A165" s="18" t="s">
        <v>162</v>
      </c>
      <c r="B165" s="35" t="s">
        <v>164</v>
      </c>
      <c r="C165" s="16"/>
      <c r="D165" s="13"/>
      <c r="E165" s="13"/>
    </row>
    <row r="166" spans="1:5" ht="36" x14ac:dyDescent="0.25">
      <c r="A166" s="56" t="s">
        <v>166</v>
      </c>
      <c r="B166" s="36" t="s">
        <v>167</v>
      </c>
      <c r="C166" s="15">
        <f t="shared" ref="C166:E167" si="14">C167</f>
        <v>0</v>
      </c>
      <c r="D166" s="15">
        <f t="shared" si="14"/>
        <v>0</v>
      </c>
      <c r="E166" s="15">
        <f t="shared" si="14"/>
        <v>0</v>
      </c>
    </row>
    <row r="167" spans="1:5" ht="36" x14ac:dyDescent="0.25">
      <c r="A167" s="18" t="s">
        <v>168</v>
      </c>
      <c r="B167" s="35" t="s">
        <v>169</v>
      </c>
      <c r="C167" s="16">
        <f t="shared" si="14"/>
        <v>0</v>
      </c>
      <c r="D167" s="16">
        <f t="shared" si="14"/>
        <v>0</v>
      </c>
      <c r="E167" s="16">
        <f t="shared" si="14"/>
        <v>0</v>
      </c>
    </row>
    <row r="168" spans="1:5" ht="36" x14ac:dyDescent="0.25">
      <c r="A168" s="18" t="s">
        <v>170</v>
      </c>
      <c r="B168" s="35" t="s">
        <v>171</v>
      </c>
      <c r="C168" s="16"/>
      <c r="D168" s="13"/>
      <c r="E168" s="13"/>
    </row>
    <row r="172" spans="1:5" x14ac:dyDescent="0.25">
      <c r="C172" s="3"/>
    </row>
  </sheetData>
  <mergeCells count="9">
    <mergeCell ref="D1:E1"/>
    <mergeCell ref="D6:E6"/>
    <mergeCell ref="A8:E8"/>
    <mergeCell ref="A9:E9"/>
    <mergeCell ref="B1:C1"/>
    <mergeCell ref="B6:C6"/>
    <mergeCell ref="B7:C7"/>
    <mergeCell ref="D5:E5"/>
    <mergeCell ref="D4:E4"/>
  </mergeCells>
  <hyperlinks>
    <hyperlink ref="A89" r:id="rId1" location="dst100655" display="https://www.consultant.ru/document/cons_doc_LAW_460025/dce70e6a9dcd7ffcce2ca3ad4c08d13e13fefa8b/ - dst100655"/>
    <hyperlink ref="A90" r:id="rId2" location="dst100655" display="https://www.consultant.ru/document/cons_doc_LAW_460025/dce70e6a9dcd7ffcce2ca3ad4c08d13e13fefa8b/ - dst100655"/>
    <hyperlink ref="A107" r:id="rId3" display="https://www.consultant.ru/document/cons_doc_LAW_460025/"/>
  </hyperlinks>
  <pageMargins left="0.70866141732283472" right="0.70866141732283472" top="0.74803149606299213" bottom="0.74803149606299213" header="0.31496062992125984" footer="0.31496062992125984"/>
  <pageSetup paperSize="9" scale="60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8"/>
  <sheetViews>
    <sheetView topLeftCell="A313" workbookViewId="0">
      <selection activeCell="A318" sqref="A318"/>
    </sheetView>
  </sheetViews>
  <sheetFormatPr defaultRowHeight="15" x14ac:dyDescent="0.25"/>
  <cols>
    <col min="1" max="1" width="32" customWidth="1"/>
    <col min="4" max="4" width="14.5703125" customWidth="1"/>
    <col min="6" max="6" width="15.140625" customWidth="1"/>
    <col min="7" max="7" width="13.5703125" customWidth="1"/>
    <col min="8" max="8" width="18.85546875" customWidth="1"/>
    <col min="10" max="10" width="10.5703125" bestFit="1" customWidth="1"/>
  </cols>
  <sheetData>
    <row r="1" spans="1:8" x14ac:dyDescent="0.25">
      <c r="F1" s="347" t="s">
        <v>1139</v>
      </c>
      <c r="G1" s="347"/>
      <c r="H1" s="347"/>
    </row>
    <row r="2" spans="1:8" x14ac:dyDescent="0.25">
      <c r="F2" s="347"/>
      <c r="G2" s="347"/>
      <c r="H2" s="347"/>
    </row>
    <row r="3" spans="1:8" x14ac:dyDescent="0.25">
      <c r="F3" s="347"/>
      <c r="G3" s="347"/>
      <c r="H3" s="347"/>
    </row>
    <row r="4" spans="1:8" x14ac:dyDescent="0.25">
      <c r="F4" s="347"/>
      <c r="G4" s="347"/>
      <c r="H4" s="347"/>
    </row>
    <row r="5" spans="1:8" x14ac:dyDescent="0.25">
      <c r="F5" s="347"/>
      <c r="G5" s="347"/>
      <c r="H5" s="347"/>
    </row>
    <row r="6" spans="1:8" ht="29.25" customHeight="1" x14ac:dyDescent="0.25">
      <c r="F6" s="347"/>
      <c r="G6" s="347"/>
      <c r="H6" s="347"/>
    </row>
    <row r="7" spans="1:8" ht="54" customHeight="1" x14ac:dyDescent="0.25">
      <c r="A7" s="346" t="s">
        <v>896</v>
      </c>
      <c r="B7" s="346"/>
      <c r="C7" s="346"/>
      <c r="D7" s="346"/>
      <c r="E7" s="346"/>
      <c r="F7" s="346"/>
      <c r="G7" s="346"/>
      <c r="H7" s="346"/>
    </row>
    <row r="9" spans="1:8" x14ac:dyDescent="0.25">
      <c r="A9" s="74"/>
      <c r="B9" s="74"/>
      <c r="C9" s="74"/>
      <c r="D9" s="75"/>
      <c r="E9" s="74"/>
      <c r="F9" s="345" t="s">
        <v>358</v>
      </c>
      <c r="G9" s="345"/>
      <c r="H9" s="345"/>
    </row>
    <row r="10" spans="1:8" x14ac:dyDescent="0.25">
      <c r="A10" s="79" t="s">
        <v>0</v>
      </c>
      <c r="B10" s="79" t="s">
        <v>359</v>
      </c>
      <c r="C10" s="79" t="s">
        <v>360</v>
      </c>
      <c r="D10" s="80" t="s">
        <v>361</v>
      </c>
      <c r="E10" s="79" t="s">
        <v>362</v>
      </c>
      <c r="F10" s="81" t="s">
        <v>315</v>
      </c>
      <c r="G10" s="81" t="s">
        <v>316</v>
      </c>
      <c r="H10" s="81" t="s">
        <v>317</v>
      </c>
    </row>
    <row r="11" spans="1:8" x14ac:dyDescent="0.25">
      <c r="A11" s="82"/>
      <c r="B11" s="82"/>
      <c r="C11" s="82"/>
      <c r="D11" s="83"/>
      <c r="E11" s="82"/>
      <c r="F11" s="84"/>
      <c r="G11" s="85"/>
      <c r="H11" s="85"/>
    </row>
    <row r="12" spans="1:8" x14ac:dyDescent="0.25">
      <c r="A12" s="92" t="s">
        <v>363</v>
      </c>
      <c r="B12" s="93">
        <v>0</v>
      </c>
      <c r="C12" s="93">
        <v>0</v>
      </c>
      <c r="D12" s="94" t="s">
        <v>364</v>
      </c>
      <c r="E12" s="95">
        <v>0</v>
      </c>
      <c r="F12" s="96">
        <f>F14+F163+F191+F237+F251+F390+F416+F422+F487+F511+F13</f>
        <v>685173647</v>
      </c>
      <c r="G12" s="96">
        <f t="shared" ref="G12:H12" si="0">G14+G163+G191+G237+G251+G390+G416+G422+G487+G511+G13</f>
        <v>651679289</v>
      </c>
      <c r="H12" s="96">
        <f t="shared" si="0"/>
        <v>728892869</v>
      </c>
    </row>
    <row r="13" spans="1:8" x14ac:dyDescent="0.25">
      <c r="A13" s="92" t="s">
        <v>365</v>
      </c>
      <c r="B13" s="93"/>
      <c r="C13" s="93"/>
      <c r="D13" s="94"/>
      <c r="E13" s="95"/>
      <c r="F13" s="96"/>
      <c r="G13" s="96">
        <v>5325012</v>
      </c>
      <c r="H13" s="96">
        <v>11157658</v>
      </c>
    </row>
    <row r="14" spans="1:8" ht="24" x14ac:dyDescent="0.25">
      <c r="A14" s="92" t="s">
        <v>366</v>
      </c>
      <c r="B14" s="97" t="s">
        <v>367</v>
      </c>
      <c r="C14" s="93"/>
      <c r="D14" s="94"/>
      <c r="E14" s="95"/>
      <c r="F14" s="96">
        <f>F15+F20+F30+F78+F99+F103+F73+F93</f>
        <v>67954081</v>
      </c>
      <c r="G14" s="96">
        <f>G15+G20+G30+G78+G99+G103+G73</f>
        <v>58122021</v>
      </c>
      <c r="H14" s="96">
        <f>H15+H20+H30+H78+H99+H103+H73</f>
        <v>58848988</v>
      </c>
    </row>
    <row r="15" spans="1:8" ht="48" x14ac:dyDescent="0.25">
      <c r="A15" s="92" t="s">
        <v>368</v>
      </c>
      <c r="B15" s="97" t="s">
        <v>367</v>
      </c>
      <c r="C15" s="97" t="s">
        <v>369</v>
      </c>
      <c r="D15" s="94"/>
      <c r="E15" s="95"/>
      <c r="F15" s="96">
        <f>F16</f>
        <v>2030000</v>
      </c>
      <c r="G15" s="96">
        <f t="shared" ref="G15:H18" si="1">G16</f>
        <v>2030000</v>
      </c>
      <c r="H15" s="96">
        <f t="shared" si="1"/>
        <v>2030000</v>
      </c>
    </row>
    <row r="16" spans="1:8" ht="24" x14ac:dyDescent="0.25">
      <c r="A16" s="98" t="s">
        <v>370</v>
      </c>
      <c r="B16" s="99" t="s">
        <v>367</v>
      </c>
      <c r="C16" s="99" t="s">
        <v>369</v>
      </c>
      <c r="D16" s="98" t="s">
        <v>371</v>
      </c>
      <c r="E16" s="100"/>
      <c r="F16" s="101">
        <f>F17</f>
        <v>2030000</v>
      </c>
      <c r="G16" s="101">
        <f t="shared" si="1"/>
        <v>2030000</v>
      </c>
      <c r="H16" s="101">
        <f t="shared" si="1"/>
        <v>2030000</v>
      </c>
    </row>
    <row r="17" spans="1:8" x14ac:dyDescent="0.25">
      <c r="A17" s="98" t="s">
        <v>372</v>
      </c>
      <c r="B17" s="99" t="s">
        <v>367</v>
      </c>
      <c r="C17" s="99" t="s">
        <v>369</v>
      </c>
      <c r="D17" s="98" t="s">
        <v>373</v>
      </c>
      <c r="E17" s="100"/>
      <c r="F17" s="101">
        <f>F18</f>
        <v>2030000</v>
      </c>
      <c r="G17" s="101">
        <f t="shared" si="1"/>
        <v>2030000</v>
      </c>
      <c r="H17" s="101">
        <f t="shared" si="1"/>
        <v>2030000</v>
      </c>
    </row>
    <row r="18" spans="1:8" ht="36" x14ac:dyDescent="0.25">
      <c r="A18" s="102" t="s">
        <v>374</v>
      </c>
      <c r="B18" s="99" t="s">
        <v>367</v>
      </c>
      <c r="C18" s="99" t="s">
        <v>369</v>
      </c>
      <c r="D18" s="103" t="s">
        <v>375</v>
      </c>
      <c r="E18" s="100"/>
      <c r="F18" s="101">
        <f>F19</f>
        <v>2030000</v>
      </c>
      <c r="G18" s="101">
        <f t="shared" si="1"/>
        <v>2030000</v>
      </c>
      <c r="H18" s="101">
        <f t="shared" si="1"/>
        <v>2030000</v>
      </c>
    </row>
    <row r="19" spans="1:8" ht="72" x14ac:dyDescent="0.25">
      <c r="A19" s="98" t="s">
        <v>376</v>
      </c>
      <c r="B19" s="99" t="s">
        <v>367</v>
      </c>
      <c r="C19" s="99" t="s">
        <v>369</v>
      </c>
      <c r="D19" s="103" t="s">
        <v>375</v>
      </c>
      <c r="E19" s="100">
        <v>100</v>
      </c>
      <c r="F19" s="101">
        <v>2030000</v>
      </c>
      <c r="G19" s="104">
        <v>2030000</v>
      </c>
      <c r="H19" s="104">
        <v>2030000</v>
      </c>
    </row>
    <row r="20" spans="1:8" ht="60" x14ac:dyDescent="0.25">
      <c r="A20" s="92" t="s">
        <v>377</v>
      </c>
      <c r="B20" s="97" t="s">
        <v>367</v>
      </c>
      <c r="C20" s="97" t="s">
        <v>378</v>
      </c>
      <c r="D20" s="94"/>
      <c r="E20" s="95"/>
      <c r="F20" s="96">
        <f>F21+F26</f>
        <v>965000</v>
      </c>
      <c r="G20" s="96">
        <f>G21+G26</f>
        <v>880000</v>
      </c>
      <c r="H20" s="96">
        <f>H21+H26</f>
        <v>880000</v>
      </c>
    </row>
    <row r="21" spans="1:8" ht="36" x14ac:dyDescent="0.25">
      <c r="A21" s="98" t="s">
        <v>379</v>
      </c>
      <c r="B21" s="99" t="s">
        <v>367</v>
      </c>
      <c r="C21" s="99" t="s">
        <v>378</v>
      </c>
      <c r="D21" s="105" t="s">
        <v>380</v>
      </c>
      <c r="E21" s="100"/>
      <c r="F21" s="101">
        <f>F22</f>
        <v>135000</v>
      </c>
      <c r="G21" s="101">
        <f>G22</f>
        <v>50000</v>
      </c>
      <c r="H21" s="101">
        <f>H22</f>
        <v>50000</v>
      </c>
    </row>
    <row r="22" spans="1:8" ht="72" x14ac:dyDescent="0.25">
      <c r="A22" s="98" t="s">
        <v>381</v>
      </c>
      <c r="B22" s="99" t="s">
        <v>367</v>
      </c>
      <c r="C22" s="99" t="s">
        <v>378</v>
      </c>
      <c r="D22" s="103" t="s">
        <v>382</v>
      </c>
      <c r="E22" s="100"/>
      <c r="F22" s="101">
        <f>F25</f>
        <v>135000</v>
      </c>
      <c r="G22" s="101">
        <f>G25</f>
        <v>50000</v>
      </c>
      <c r="H22" s="101">
        <f>H25</f>
        <v>50000</v>
      </c>
    </row>
    <row r="23" spans="1:8" ht="72" x14ac:dyDescent="0.25">
      <c r="A23" s="106" t="s">
        <v>383</v>
      </c>
      <c r="B23" s="99" t="s">
        <v>367</v>
      </c>
      <c r="C23" s="99" t="s">
        <v>378</v>
      </c>
      <c r="D23" s="103" t="s">
        <v>384</v>
      </c>
      <c r="E23" s="100"/>
      <c r="F23" s="101">
        <f t="shared" ref="F23:H24" si="2">F24</f>
        <v>135000</v>
      </c>
      <c r="G23" s="101">
        <f t="shared" si="2"/>
        <v>50000</v>
      </c>
      <c r="H23" s="101">
        <f t="shared" si="2"/>
        <v>50000</v>
      </c>
    </row>
    <row r="24" spans="1:8" ht="24" x14ac:dyDescent="0.25">
      <c r="A24" s="98" t="s">
        <v>385</v>
      </c>
      <c r="B24" s="99" t="s">
        <v>367</v>
      </c>
      <c r="C24" s="99" t="s">
        <v>378</v>
      </c>
      <c r="D24" s="103" t="s">
        <v>386</v>
      </c>
      <c r="E24" s="100"/>
      <c r="F24" s="101">
        <f t="shared" si="2"/>
        <v>135000</v>
      </c>
      <c r="G24" s="101">
        <f t="shared" si="2"/>
        <v>50000</v>
      </c>
      <c r="H24" s="101">
        <f t="shared" si="2"/>
        <v>50000</v>
      </c>
    </row>
    <row r="25" spans="1:8" ht="36" x14ac:dyDescent="0.25">
      <c r="A25" s="98" t="s">
        <v>387</v>
      </c>
      <c r="B25" s="99" t="s">
        <v>367</v>
      </c>
      <c r="C25" s="99" t="s">
        <v>378</v>
      </c>
      <c r="D25" s="103" t="s">
        <v>386</v>
      </c>
      <c r="E25" s="100">
        <v>200</v>
      </c>
      <c r="F25" s="101">
        <v>135000</v>
      </c>
      <c r="G25" s="104">
        <v>50000</v>
      </c>
      <c r="H25" s="104">
        <v>50000</v>
      </c>
    </row>
    <row r="26" spans="1:8" ht="36" x14ac:dyDescent="0.25">
      <c r="A26" s="102" t="s">
        <v>388</v>
      </c>
      <c r="B26" s="99" t="s">
        <v>367</v>
      </c>
      <c r="C26" s="99" t="s">
        <v>378</v>
      </c>
      <c r="D26" s="98" t="s">
        <v>389</v>
      </c>
      <c r="E26" s="100"/>
      <c r="F26" s="101">
        <f t="shared" ref="F26:H28" si="3">F27</f>
        <v>830000</v>
      </c>
      <c r="G26" s="101">
        <f t="shared" si="3"/>
        <v>830000</v>
      </c>
      <c r="H26" s="101">
        <f t="shared" si="3"/>
        <v>830000</v>
      </c>
    </row>
    <row r="27" spans="1:8" ht="24" x14ac:dyDescent="0.25">
      <c r="A27" s="102" t="s">
        <v>390</v>
      </c>
      <c r="B27" s="99" t="s">
        <v>367</v>
      </c>
      <c r="C27" s="99" t="s">
        <v>378</v>
      </c>
      <c r="D27" s="98" t="s">
        <v>391</v>
      </c>
      <c r="E27" s="100"/>
      <c r="F27" s="101">
        <f t="shared" si="3"/>
        <v>830000</v>
      </c>
      <c r="G27" s="101">
        <f t="shared" si="3"/>
        <v>830000</v>
      </c>
      <c r="H27" s="101">
        <f t="shared" si="3"/>
        <v>830000</v>
      </c>
    </row>
    <row r="28" spans="1:8" ht="36" x14ac:dyDescent="0.25">
      <c r="A28" s="102" t="s">
        <v>374</v>
      </c>
      <c r="B28" s="99" t="s">
        <v>367</v>
      </c>
      <c r="C28" s="99" t="s">
        <v>378</v>
      </c>
      <c r="D28" s="103" t="s">
        <v>392</v>
      </c>
      <c r="E28" s="100"/>
      <c r="F28" s="101">
        <f t="shared" si="3"/>
        <v>830000</v>
      </c>
      <c r="G28" s="101">
        <f t="shared" si="3"/>
        <v>830000</v>
      </c>
      <c r="H28" s="101">
        <f t="shared" si="3"/>
        <v>830000</v>
      </c>
    </row>
    <row r="29" spans="1:8" ht="72" x14ac:dyDescent="0.25">
      <c r="A29" s="98" t="s">
        <v>376</v>
      </c>
      <c r="B29" s="99" t="s">
        <v>367</v>
      </c>
      <c r="C29" s="99" t="s">
        <v>378</v>
      </c>
      <c r="D29" s="103" t="s">
        <v>392</v>
      </c>
      <c r="E29" s="100">
        <v>100</v>
      </c>
      <c r="F29" s="101">
        <v>830000</v>
      </c>
      <c r="G29" s="104">
        <v>830000</v>
      </c>
      <c r="H29" s="104">
        <v>830000</v>
      </c>
    </row>
    <row r="30" spans="1:8" ht="72" x14ac:dyDescent="0.25">
      <c r="A30" s="92" t="s">
        <v>393</v>
      </c>
      <c r="B30" s="97" t="s">
        <v>367</v>
      </c>
      <c r="C30" s="97" t="s">
        <v>394</v>
      </c>
      <c r="D30" s="94"/>
      <c r="E30" s="95"/>
      <c r="F30" s="96">
        <f>F31+F36+F45+F50+F57+F62+F69</f>
        <v>23654623</v>
      </c>
      <c r="G30" s="96">
        <f>G31+G36+G45+G50+G57+G62+G69</f>
        <v>22998623</v>
      </c>
      <c r="H30" s="96">
        <f>H31+H36+H45+H50+H57+H62+H69</f>
        <v>23085590</v>
      </c>
    </row>
    <row r="31" spans="1:8" ht="48" x14ac:dyDescent="0.25">
      <c r="A31" s="102" t="s">
        <v>395</v>
      </c>
      <c r="B31" s="99" t="s">
        <v>367</v>
      </c>
      <c r="C31" s="99" t="s">
        <v>394</v>
      </c>
      <c r="D31" s="105" t="s">
        <v>396</v>
      </c>
      <c r="E31" s="100"/>
      <c r="F31" s="101">
        <f>F32</f>
        <v>86967</v>
      </c>
      <c r="G31" s="101">
        <f>G32</f>
        <v>86967</v>
      </c>
      <c r="H31" s="101">
        <f>H32</f>
        <v>173934</v>
      </c>
    </row>
    <row r="32" spans="1:8" ht="60" x14ac:dyDescent="0.25">
      <c r="A32" s="102" t="s">
        <v>397</v>
      </c>
      <c r="B32" s="99" t="s">
        <v>367</v>
      </c>
      <c r="C32" s="99" t="s">
        <v>394</v>
      </c>
      <c r="D32" s="105" t="s">
        <v>398</v>
      </c>
      <c r="E32" s="100"/>
      <c r="F32" s="101">
        <f t="shared" ref="F32:H34" si="4">F33</f>
        <v>86967</v>
      </c>
      <c r="G32" s="101">
        <f t="shared" si="4"/>
        <v>86967</v>
      </c>
      <c r="H32" s="101">
        <f t="shared" si="4"/>
        <v>173934</v>
      </c>
    </row>
    <row r="33" spans="1:8" ht="48" x14ac:dyDescent="0.25">
      <c r="A33" s="102" t="s">
        <v>399</v>
      </c>
      <c r="B33" s="99" t="s">
        <v>367</v>
      </c>
      <c r="C33" s="99" t="s">
        <v>394</v>
      </c>
      <c r="D33" s="105" t="s">
        <v>400</v>
      </c>
      <c r="E33" s="100"/>
      <c r="F33" s="101">
        <f t="shared" si="4"/>
        <v>86967</v>
      </c>
      <c r="G33" s="101">
        <f t="shared" si="4"/>
        <v>86967</v>
      </c>
      <c r="H33" s="101">
        <f t="shared" si="4"/>
        <v>173934</v>
      </c>
    </row>
    <row r="34" spans="1:8" ht="72" x14ac:dyDescent="0.25">
      <c r="A34" s="102" t="s">
        <v>401</v>
      </c>
      <c r="B34" s="99" t="s">
        <v>367</v>
      </c>
      <c r="C34" s="99" t="s">
        <v>394</v>
      </c>
      <c r="D34" s="105" t="s">
        <v>402</v>
      </c>
      <c r="E34" s="100"/>
      <c r="F34" s="101">
        <f t="shared" si="4"/>
        <v>86967</v>
      </c>
      <c r="G34" s="101">
        <f t="shared" si="4"/>
        <v>86967</v>
      </c>
      <c r="H34" s="101">
        <f t="shared" si="4"/>
        <v>173934</v>
      </c>
    </row>
    <row r="35" spans="1:8" ht="72" x14ac:dyDescent="0.25">
      <c r="A35" s="102" t="s">
        <v>376</v>
      </c>
      <c r="B35" s="99" t="s">
        <v>367</v>
      </c>
      <c r="C35" s="99" t="s">
        <v>394</v>
      </c>
      <c r="D35" s="105" t="s">
        <v>402</v>
      </c>
      <c r="E35" s="100">
        <v>100</v>
      </c>
      <c r="F35" s="101">
        <v>86967</v>
      </c>
      <c r="G35" s="101">
        <v>86967</v>
      </c>
      <c r="H35" s="101">
        <v>173934</v>
      </c>
    </row>
    <row r="36" spans="1:8" ht="36" x14ac:dyDescent="0.25">
      <c r="A36" s="98" t="s">
        <v>379</v>
      </c>
      <c r="B36" s="99" t="s">
        <v>367</v>
      </c>
      <c r="C36" s="99" t="s">
        <v>394</v>
      </c>
      <c r="D36" s="105" t="s">
        <v>403</v>
      </c>
      <c r="E36" s="100"/>
      <c r="F36" s="101">
        <f>F37</f>
        <v>2256000</v>
      </c>
      <c r="G36" s="101">
        <f>G37</f>
        <v>1600000</v>
      </c>
      <c r="H36" s="101">
        <f>H37</f>
        <v>1600000</v>
      </c>
    </row>
    <row r="37" spans="1:8" ht="72" x14ac:dyDescent="0.25">
      <c r="A37" s="98" t="s">
        <v>381</v>
      </c>
      <c r="B37" s="99" t="s">
        <v>367</v>
      </c>
      <c r="C37" s="99" t="s">
        <v>394</v>
      </c>
      <c r="D37" s="103" t="s">
        <v>382</v>
      </c>
      <c r="E37" s="100"/>
      <c r="F37" s="101">
        <f>F42+F38</f>
        <v>2256000</v>
      </c>
      <c r="G37" s="101">
        <f>G42+G38</f>
        <v>1600000</v>
      </c>
      <c r="H37" s="101">
        <f>H42+H38</f>
        <v>1600000</v>
      </c>
    </row>
    <row r="38" spans="1:8" ht="60" x14ac:dyDescent="0.25">
      <c r="A38" s="98" t="s">
        <v>404</v>
      </c>
      <c r="B38" s="99" t="s">
        <v>367</v>
      </c>
      <c r="C38" s="99" t="s">
        <v>394</v>
      </c>
      <c r="D38" s="103" t="s">
        <v>405</v>
      </c>
      <c r="E38" s="100"/>
      <c r="F38" s="101">
        <f>F39</f>
        <v>100000</v>
      </c>
      <c r="G38" s="101">
        <f>G39</f>
        <v>100000</v>
      </c>
      <c r="H38" s="101">
        <f>H39</f>
        <v>100000</v>
      </c>
    </row>
    <row r="39" spans="1:8" ht="24" x14ac:dyDescent="0.25">
      <c r="A39" s="98" t="s">
        <v>385</v>
      </c>
      <c r="B39" s="99" t="s">
        <v>367</v>
      </c>
      <c r="C39" s="99" t="s">
        <v>394</v>
      </c>
      <c r="D39" s="103" t="s">
        <v>406</v>
      </c>
      <c r="E39" s="100"/>
      <c r="F39" s="101">
        <f>F40+F41</f>
        <v>100000</v>
      </c>
      <c r="G39" s="101">
        <f>G40+G41</f>
        <v>100000</v>
      </c>
      <c r="H39" s="101">
        <f>H40+H41</f>
        <v>100000</v>
      </c>
    </row>
    <row r="40" spans="1:8" ht="72" x14ac:dyDescent="0.25">
      <c r="A40" s="98" t="s">
        <v>376</v>
      </c>
      <c r="B40" s="99" t="s">
        <v>367</v>
      </c>
      <c r="C40" s="99" t="s">
        <v>394</v>
      </c>
      <c r="D40" s="103" t="s">
        <v>406</v>
      </c>
      <c r="E40" s="100">
        <v>100</v>
      </c>
      <c r="F40" s="101">
        <v>50000</v>
      </c>
      <c r="G40" s="104">
        <v>50000</v>
      </c>
      <c r="H40" s="104">
        <v>50000</v>
      </c>
    </row>
    <row r="41" spans="1:8" ht="24" x14ac:dyDescent="0.25">
      <c r="A41" s="98" t="s">
        <v>407</v>
      </c>
      <c r="B41" s="99" t="s">
        <v>367</v>
      </c>
      <c r="C41" s="99" t="s">
        <v>394</v>
      </c>
      <c r="D41" s="103" t="s">
        <v>406</v>
      </c>
      <c r="E41" s="100">
        <v>200</v>
      </c>
      <c r="F41" s="101">
        <v>50000</v>
      </c>
      <c r="G41" s="104">
        <v>50000</v>
      </c>
      <c r="H41" s="104">
        <v>50000</v>
      </c>
    </row>
    <row r="42" spans="1:8" ht="72" x14ac:dyDescent="0.25">
      <c r="A42" s="106" t="s">
        <v>383</v>
      </c>
      <c r="B42" s="99" t="s">
        <v>367</v>
      </c>
      <c r="C42" s="99" t="s">
        <v>394</v>
      </c>
      <c r="D42" s="103" t="s">
        <v>384</v>
      </c>
      <c r="E42" s="100"/>
      <c r="F42" s="101">
        <f t="shared" ref="F42:H43" si="5">F43</f>
        <v>2156000</v>
      </c>
      <c r="G42" s="101">
        <f t="shared" si="5"/>
        <v>1500000</v>
      </c>
      <c r="H42" s="101">
        <f t="shared" si="5"/>
        <v>1500000</v>
      </c>
    </row>
    <row r="43" spans="1:8" ht="24" x14ac:dyDescent="0.25">
      <c r="A43" s="98" t="s">
        <v>385</v>
      </c>
      <c r="B43" s="99" t="s">
        <v>367</v>
      </c>
      <c r="C43" s="99" t="s">
        <v>394</v>
      </c>
      <c r="D43" s="103" t="s">
        <v>386</v>
      </c>
      <c r="E43" s="100"/>
      <c r="F43" s="101">
        <f t="shared" si="5"/>
        <v>2156000</v>
      </c>
      <c r="G43" s="101">
        <f t="shared" si="5"/>
        <v>1500000</v>
      </c>
      <c r="H43" s="101">
        <f t="shared" si="5"/>
        <v>1500000</v>
      </c>
    </row>
    <row r="44" spans="1:8" ht="24" x14ac:dyDescent="0.25">
      <c r="A44" s="98" t="s">
        <v>407</v>
      </c>
      <c r="B44" s="99" t="s">
        <v>367</v>
      </c>
      <c r="C44" s="99" t="s">
        <v>394</v>
      </c>
      <c r="D44" s="103" t="s">
        <v>386</v>
      </c>
      <c r="E44" s="100">
        <v>200</v>
      </c>
      <c r="F44" s="107">
        <v>2156000</v>
      </c>
      <c r="G44" s="104">
        <v>1500000</v>
      </c>
      <c r="H44" s="104">
        <v>1500000</v>
      </c>
    </row>
    <row r="45" spans="1:8" ht="36" x14ac:dyDescent="0.25">
      <c r="A45" s="102" t="s">
        <v>408</v>
      </c>
      <c r="B45" s="99" t="s">
        <v>367</v>
      </c>
      <c r="C45" s="99" t="s">
        <v>394</v>
      </c>
      <c r="D45" s="98" t="s">
        <v>409</v>
      </c>
      <c r="E45" s="100"/>
      <c r="F45" s="101">
        <f>F46</f>
        <v>237464</v>
      </c>
      <c r="G45" s="101">
        <f t="shared" ref="G45:H48" si="6">G46</f>
        <v>237464</v>
      </c>
      <c r="H45" s="101">
        <f t="shared" si="6"/>
        <v>237464</v>
      </c>
    </row>
    <row r="46" spans="1:8" ht="72" x14ac:dyDescent="0.25">
      <c r="A46" s="98" t="s">
        <v>410</v>
      </c>
      <c r="B46" s="99" t="s">
        <v>367</v>
      </c>
      <c r="C46" s="99" t="s">
        <v>394</v>
      </c>
      <c r="D46" s="98" t="s">
        <v>411</v>
      </c>
      <c r="E46" s="100"/>
      <c r="F46" s="101">
        <f>F47</f>
        <v>237464</v>
      </c>
      <c r="G46" s="101">
        <f t="shared" si="6"/>
        <v>237464</v>
      </c>
      <c r="H46" s="101">
        <f t="shared" si="6"/>
        <v>237464</v>
      </c>
    </row>
    <row r="47" spans="1:8" ht="48" x14ac:dyDescent="0.25">
      <c r="A47" s="102" t="s">
        <v>412</v>
      </c>
      <c r="B47" s="99" t="s">
        <v>367</v>
      </c>
      <c r="C47" s="99" t="s">
        <v>394</v>
      </c>
      <c r="D47" s="98" t="s">
        <v>413</v>
      </c>
      <c r="E47" s="100"/>
      <c r="F47" s="101">
        <f>F48</f>
        <v>237464</v>
      </c>
      <c r="G47" s="101">
        <f t="shared" si="6"/>
        <v>237464</v>
      </c>
      <c r="H47" s="101">
        <f t="shared" si="6"/>
        <v>237464</v>
      </c>
    </row>
    <row r="48" spans="1:8" ht="36" x14ac:dyDescent="0.25">
      <c r="A48" s="102" t="s">
        <v>414</v>
      </c>
      <c r="B48" s="99" t="s">
        <v>367</v>
      </c>
      <c r="C48" s="99" t="s">
        <v>394</v>
      </c>
      <c r="D48" s="98" t="s">
        <v>415</v>
      </c>
      <c r="E48" s="100"/>
      <c r="F48" s="101">
        <f>F49</f>
        <v>237464</v>
      </c>
      <c r="G48" s="101">
        <f t="shared" si="6"/>
        <v>237464</v>
      </c>
      <c r="H48" s="101">
        <f t="shared" si="6"/>
        <v>237464</v>
      </c>
    </row>
    <row r="49" spans="1:8" ht="72" x14ac:dyDescent="0.25">
      <c r="A49" s="98" t="s">
        <v>376</v>
      </c>
      <c r="B49" s="99" t="s">
        <v>367</v>
      </c>
      <c r="C49" s="99" t="s">
        <v>394</v>
      </c>
      <c r="D49" s="98" t="s">
        <v>415</v>
      </c>
      <c r="E49" s="100">
        <v>100</v>
      </c>
      <c r="F49" s="107">
        <v>237464</v>
      </c>
      <c r="G49" s="104">
        <v>237464</v>
      </c>
      <c r="H49" s="104">
        <v>237464</v>
      </c>
    </row>
    <row r="50" spans="1:8" ht="48" x14ac:dyDescent="0.25">
      <c r="A50" s="102" t="s">
        <v>416</v>
      </c>
      <c r="B50" s="108" t="s">
        <v>367</v>
      </c>
      <c r="C50" s="108" t="s">
        <v>394</v>
      </c>
      <c r="D50" s="98" t="s">
        <v>417</v>
      </c>
      <c r="E50" s="109"/>
      <c r="F50" s="101">
        <f t="shared" ref="F50:H51" si="7">F51</f>
        <v>696200</v>
      </c>
      <c r="G50" s="101">
        <f t="shared" si="7"/>
        <v>696200</v>
      </c>
      <c r="H50" s="101">
        <f t="shared" si="7"/>
        <v>696200</v>
      </c>
    </row>
    <row r="51" spans="1:8" ht="84" x14ac:dyDescent="0.25">
      <c r="A51" s="98" t="s">
        <v>418</v>
      </c>
      <c r="B51" s="108" t="s">
        <v>367</v>
      </c>
      <c r="C51" s="108" t="s">
        <v>394</v>
      </c>
      <c r="D51" s="98" t="s">
        <v>419</v>
      </c>
      <c r="E51" s="109"/>
      <c r="F51" s="101">
        <f t="shared" si="7"/>
        <v>696200</v>
      </c>
      <c r="G51" s="101">
        <f t="shared" si="7"/>
        <v>696200</v>
      </c>
      <c r="H51" s="101">
        <f t="shared" si="7"/>
        <v>696200</v>
      </c>
    </row>
    <row r="52" spans="1:8" ht="84" x14ac:dyDescent="0.25">
      <c r="A52" s="102" t="s">
        <v>420</v>
      </c>
      <c r="B52" s="108" t="s">
        <v>367</v>
      </c>
      <c r="C52" s="108" t="s">
        <v>394</v>
      </c>
      <c r="D52" s="98" t="s">
        <v>421</v>
      </c>
      <c r="E52" s="109"/>
      <c r="F52" s="101">
        <f>F55+F53</f>
        <v>696200</v>
      </c>
      <c r="G52" s="101">
        <f>G55+G53</f>
        <v>696200</v>
      </c>
      <c r="H52" s="101">
        <f>H55+H53</f>
        <v>696200</v>
      </c>
    </row>
    <row r="53" spans="1:8" ht="60" x14ac:dyDescent="0.25">
      <c r="A53" s="102" t="s">
        <v>422</v>
      </c>
      <c r="B53" s="108" t="s">
        <v>367</v>
      </c>
      <c r="C53" s="108" t="s">
        <v>394</v>
      </c>
      <c r="D53" s="98" t="s">
        <v>423</v>
      </c>
      <c r="E53" s="109"/>
      <c r="F53" s="101">
        <f>F54</f>
        <v>348100</v>
      </c>
      <c r="G53" s="101">
        <f>G54</f>
        <v>348100</v>
      </c>
      <c r="H53" s="101">
        <f>H54</f>
        <v>348100</v>
      </c>
    </row>
    <row r="54" spans="1:8" ht="72" x14ac:dyDescent="0.25">
      <c r="A54" s="102" t="s">
        <v>376</v>
      </c>
      <c r="B54" s="108" t="s">
        <v>367</v>
      </c>
      <c r="C54" s="108" t="s">
        <v>394</v>
      </c>
      <c r="D54" s="98" t="s">
        <v>423</v>
      </c>
      <c r="E54" s="109" t="s">
        <v>424</v>
      </c>
      <c r="F54" s="101">
        <v>348100</v>
      </c>
      <c r="G54" s="101">
        <v>348100</v>
      </c>
      <c r="H54" s="101">
        <v>348100</v>
      </c>
    </row>
    <row r="55" spans="1:8" ht="48" x14ac:dyDescent="0.25">
      <c r="A55" s="102" t="s">
        <v>425</v>
      </c>
      <c r="B55" s="99" t="s">
        <v>367</v>
      </c>
      <c r="C55" s="99" t="s">
        <v>394</v>
      </c>
      <c r="D55" s="103" t="s">
        <v>426</v>
      </c>
      <c r="E55" s="100"/>
      <c r="F55" s="101">
        <f>F56</f>
        <v>348100</v>
      </c>
      <c r="G55" s="101">
        <f>G56</f>
        <v>348100</v>
      </c>
      <c r="H55" s="101">
        <f>H56</f>
        <v>348100</v>
      </c>
    </row>
    <row r="56" spans="1:8" ht="72" x14ac:dyDescent="0.25">
      <c r="A56" s="98" t="s">
        <v>376</v>
      </c>
      <c r="B56" s="99" t="s">
        <v>367</v>
      </c>
      <c r="C56" s="99" t="s">
        <v>394</v>
      </c>
      <c r="D56" s="103" t="s">
        <v>426</v>
      </c>
      <c r="E56" s="100">
        <v>100</v>
      </c>
      <c r="F56" s="101">
        <v>348100</v>
      </c>
      <c r="G56" s="104">
        <v>348100</v>
      </c>
      <c r="H56" s="104">
        <v>348100</v>
      </c>
    </row>
    <row r="57" spans="1:8" ht="36" x14ac:dyDescent="0.25">
      <c r="A57" s="102" t="s">
        <v>427</v>
      </c>
      <c r="B57" s="108" t="s">
        <v>367</v>
      </c>
      <c r="C57" s="108" t="s">
        <v>394</v>
      </c>
      <c r="D57" s="98" t="s">
        <v>428</v>
      </c>
      <c r="E57" s="109"/>
      <c r="F57" s="101">
        <f>F58</f>
        <v>348100</v>
      </c>
      <c r="G57" s="101">
        <f t="shared" ref="G57:H60" si="8">G58</f>
        <v>348100</v>
      </c>
      <c r="H57" s="101">
        <f t="shared" si="8"/>
        <v>348100</v>
      </c>
    </row>
    <row r="58" spans="1:8" ht="60" x14ac:dyDescent="0.25">
      <c r="A58" s="102" t="s">
        <v>429</v>
      </c>
      <c r="B58" s="108" t="s">
        <v>367</v>
      </c>
      <c r="C58" s="108" t="s">
        <v>394</v>
      </c>
      <c r="D58" s="98" t="s">
        <v>430</v>
      </c>
      <c r="E58" s="109"/>
      <c r="F58" s="101">
        <f>F59</f>
        <v>348100</v>
      </c>
      <c r="G58" s="101">
        <f t="shared" si="8"/>
        <v>348100</v>
      </c>
      <c r="H58" s="101">
        <f t="shared" si="8"/>
        <v>348100</v>
      </c>
    </row>
    <row r="59" spans="1:8" ht="60" x14ac:dyDescent="0.25">
      <c r="A59" s="102" t="s">
        <v>431</v>
      </c>
      <c r="B59" s="108" t="s">
        <v>367</v>
      </c>
      <c r="C59" s="108" t="s">
        <v>394</v>
      </c>
      <c r="D59" s="98" t="s">
        <v>432</v>
      </c>
      <c r="E59" s="109"/>
      <c r="F59" s="101">
        <f>F60</f>
        <v>348100</v>
      </c>
      <c r="G59" s="101">
        <f t="shared" si="8"/>
        <v>348100</v>
      </c>
      <c r="H59" s="101">
        <f t="shared" si="8"/>
        <v>348100</v>
      </c>
    </row>
    <row r="60" spans="1:8" ht="48" x14ac:dyDescent="0.25">
      <c r="A60" s="98" t="s">
        <v>433</v>
      </c>
      <c r="B60" s="108" t="s">
        <v>367</v>
      </c>
      <c r="C60" s="108" t="s">
        <v>394</v>
      </c>
      <c r="D60" s="98" t="s">
        <v>434</v>
      </c>
      <c r="E60" s="109"/>
      <c r="F60" s="101">
        <f>F61</f>
        <v>348100</v>
      </c>
      <c r="G60" s="101">
        <f t="shared" si="8"/>
        <v>348100</v>
      </c>
      <c r="H60" s="101">
        <f t="shared" si="8"/>
        <v>348100</v>
      </c>
    </row>
    <row r="61" spans="1:8" ht="72" x14ac:dyDescent="0.25">
      <c r="A61" s="102" t="s">
        <v>376</v>
      </c>
      <c r="B61" s="108" t="s">
        <v>367</v>
      </c>
      <c r="C61" s="108" t="s">
        <v>394</v>
      </c>
      <c r="D61" s="98" t="s">
        <v>434</v>
      </c>
      <c r="E61" s="109" t="s">
        <v>424</v>
      </c>
      <c r="F61" s="101">
        <v>348100</v>
      </c>
      <c r="G61" s="104">
        <v>348100</v>
      </c>
      <c r="H61" s="104">
        <v>348100</v>
      </c>
    </row>
    <row r="62" spans="1:8" ht="24" x14ac:dyDescent="0.25">
      <c r="A62" s="102" t="s">
        <v>435</v>
      </c>
      <c r="B62" s="99" t="s">
        <v>367</v>
      </c>
      <c r="C62" s="99" t="s">
        <v>394</v>
      </c>
      <c r="D62" s="98" t="s">
        <v>436</v>
      </c>
      <c r="E62" s="100"/>
      <c r="F62" s="101">
        <f>F63</f>
        <v>19995082</v>
      </c>
      <c r="G62" s="101">
        <f>G63</f>
        <v>19995082</v>
      </c>
      <c r="H62" s="101">
        <f>H63</f>
        <v>19995082</v>
      </c>
    </row>
    <row r="63" spans="1:8" ht="36" x14ac:dyDescent="0.25">
      <c r="A63" s="102" t="s">
        <v>437</v>
      </c>
      <c r="B63" s="99" t="s">
        <v>367</v>
      </c>
      <c r="C63" s="99" t="s">
        <v>394</v>
      </c>
      <c r="D63" s="98" t="s">
        <v>438</v>
      </c>
      <c r="E63" s="100"/>
      <c r="F63" s="101">
        <f>F64+F67</f>
        <v>19995082</v>
      </c>
      <c r="G63" s="101">
        <f>G64+G67</f>
        <v>19995082</v>
      </c>
      <c r="H63" s="101">
        <f>H64+H67</f>
        <v>19995082</v>
      </c>
    </row>
    <row r="64" spans="1:8" ht="36" x14ac:dyDescent="0.25">
      <c r="A64" s="102" t="s">
        <v>374</v>
      </c>
      <c r="B64" s="99" t="s">
        <v>367</v>
      </c>
      <c r="C64" s="99" t="s">
        <v>394</v>
      </c>
      <c r="D64" s="98" t="s">
        <v>439</v>
      </c>
      <c r="E64" s="100"/>
      <c r="F64" s="101">
        <f>F65+F66</f>
        <v>19647000</v>
      </c>
      <c r="G64" s="101">
        <f>G65+G66</f>
        <v>19647000</v>
      </c>
      <c r="H64" s="101">
        <f>H65+H66</f>
        <v>19647000</v>
      </c>
    </row>
    <row r="65" spans="1:8" ht="72" x14ac:dyDescent="0.25">
      <c r="A65" s="98" t="s">
        <v>376</v>
      </c>
      <c r="B65" s="99" t="s">
        <v>367</v>
      </c>
      <c r="C65" s="99" t="s">
        <v>394</v>
      </c>
      <c r="D65" s="98" t="s">
        <v>439</v>
      </c>
      <c r="E65" s="100">
        <v>100</v>
      </c>
      <c r="F65" s="104">
        <v>19647000</v>
      </c>
      <c r="G65" s="104">
        <v>19647000</v>
      </c>
      <c r="H65" s="104">
        <v>19647000</v>
      </c>
    </row>
    <row r="66" spans="1:8" x14ac:dyDescent="0.25">
      <c r="A66" s="98" t="s">
        <v>440</v>
      </c>
      <c r="B66" s="99" t="s">
        <v>367</v>
      </c>
      <c r="C66" s="99" t="s">
        <v>394</v>
      </c>
      <c r="D66" s="98" t="s">
        <v>441</v>
      </c>
      <c r="E66" s="100">
        <v>800</v>
      </c>
      <c r="F66" s="104">
        <v>0</v>
      </c>
      <c r="G66" s="104">
        <v>0</v>
      </c>
      <c r="H66" s="104">
        <v>0</v>
      </c>
    </row>
    <row r="67" spans="1:8" ht="36" x14ac:dyDescent="0.25">
      <c r="A67" s="102" t="s">
        <v>442</v>
      </c>
      <c r="B67" s="99" t="s">
        <v>367</v>
      </c>
      <c r="C67" s="99" t="s">
        <v>394</v>
      </c>
      <c r="D67" s="98" t="s">
        <v>443</v>
      </c>
      <c r="E67" s="100"/>
      <c r="F67" s="101">
        <f>F68</f>
        <v>348082</v>
      </c>
      <c r="G67" s="101">
        <f>G68</f>
        <v>348082</v>
      </c>
      <c r="H67" s="101">
        <f>H68</f>
        <v>348082</v>
      </c>
    </row>
    <row r="68" spans="1:8" ht="72" x14ac:dyDescent="0.25">
      <c r="A68" s="98" t="s">
        <v>376</v>
      </c>
      <c r="B68" s="99" t="s">
        <v>367</v>
      </c>
      <c r="C68" s="99" t="s">
        <v>394</v>
      </c>
      <c r="D68" s="98" t="s">
        <v>443</v>
      </c>
      <c r="E68" s="100">
        <v>100</v>
      </c>
      <c r="F68" s="101">
        <v>348082</v>
      </c>
      <c r="G68" s="104">
        <v>348082</v>
      </c>
      <c r="H68" s="104">
        <v>348082</v>
      </c>
    </row>
    <row r="69" spans="1:8" ht="24" x14ac:dyDescent="0.25">
      <c r="A69" s="102" t="s">
        <v>444</v>
      </c>
      <c r="B69" s="99" t="s">
        <v>367</v>
      </c>
      <c r="C69" s="99" t="s">
        <v>394</v>
      </c>
      <c r="D69" s="98" t="s">
        <v>445</v>
      </c>
      <c r="E69" s="100"/>
      <c r="F69" s="101">
        <f>F70</f>
        <v>34810</v>
      </c>
      <c r="G69" s="101">
        <f t="shared" ref="G69:H71" si="9">G70</f>
        <v>34810</v>
      </c>
      <c r="H69" s="101">
        <f t="shared" si="9"/>
        <v>34810</v>
      </c>
    </row>
    <row r="70" spans="1:8" ht="48" x14ac:dyDescent="0.25">
      <c r="A70" s="98" t="s">
        <v>446</v>
      </c>
      <c r="B70" s="99" t="s">
        <v>367</v>
      </c>
      <c r="C70" s="99" t="s">
        <v>394</v>
      </c>
      <c r="D70" s="98" t="s">
        <v>447</v>
      </c>
      <c r="E70" s="100"/>
      <c r="F70" s="101">
        <f>F71</f>
        <v>34810</v>
      </c>
      <c r="G70" s="101">
        <f t="shared" si="9"/>
        <v>34810</v>
      </c>
      <c r="H70" s="101">
        <f t="shared" si="9"/>
        <v>34810</v>
      </c>
    </row>
    <row r="71" spans="1:8" ht="72" x14ac:dyDescent="0.25">
      <c r="A71" s="98" t="s">
        <v>448</v>
      </c>
      <c r="B71" s="99" t="s">
        <v>367</v>
      </c>
      <c r="C71" s="99" t="s">
        <v>394</v>
      </c>
      <c r="D71" s="98" t="s">
        <v>908</v>
      </c>
      <c r="E71" s="100"/>
      <c r="F71" s="101">
        <f>F72</f>
        <v>34810</v>
      </c>
      <c r="G71" s="101">
        <f t="shared" si="9"/>
        <v>34810</v>
      </c>
      <c r="H71" s="101">
        <f t="shared" si="9"/>
        <v>34810</v>
      </c>
    </row>
    <row r="72" spans="1:8" ht="72" x14ac:dyDescent="0.25">
      <c r="A72" s="98" t="s">
        <v>376</v>
      </c>
      <c r="B72" s="99" t="s">
        <v>367</v>
      </c>
      <c r="C72" s="99" t="s">
        <v>394</v>
      </c>
      <c r="D72" s="98" t="s">
        <v>908</v>
      </c>
      <c r="E72" s="100">
        <v>100</v>
      </c>
      <c r="F72" s="101">
        <v>34810</v>
      </c>
      <c r="G72" s="104">
        <v>34810</v>
      </c>
      <c r="H72" s="104">
        <v>34810</v>
      </c>
    </row>
    <row r="73" spans="1:8" x14ac:dyDescent="0.25">
      <c r="A73" s="94" t="s">
        <v>449</v>
      </c>
      <c r="B73" s="97" t="s">
        <v>367</v>
      </c>
      <c r="C73" s="97" t="s">
        <v>450</v>
      </c>
      <c r="D73" s="94"/>
      <c r="E73" s="95"/>
      <c r="F73" s="96">
        <f>F74</f>
        <v>1986</v>
      </c>
      <c r="G73" s="96">
        <f>G74</f>
        <v>0</v>
      </c>
      <c r="H73" s="96">
        <f>H74</f>
        <v>0</v>
      </c>
    </row>
    <row r="74" spans="1:8" ht="36" x14ac:dyDescent="0.25">
      <c r="A74" s="98" t="s">
        <v>451</v>
      </c>
      <c r="B74" s="99" t="s">
        <v>367</v>
      </c>
      <c r="C74" s="99" t="s">
        <v>450</v>
      </c>
      <c r="D74" s="98">
        <v>76</v>
      </c>
      <c r="E74" s="100"/>
      <c r="F74" s="101">
        <f>F76</f>
        <v>1986</v>
      </c>
      <c r="G74" s="101">
        <f>G76</f>
        <v>0</v>
      </c>
      <c r="H74" s="101">
        <f>H76</f>
        <v>0</v>
      </c>
    </row>
    <row r="75" spans="1:8" ht="24" x14ac:dyDescent="0.25">
      <c r="A75" s="98" t="s">
        <v>537</v>
      </c>
      <c r="B75" s="99" t="s">
        <v>367</v>
      </c>
      <c r="C75" s="99" t="s">
        <v>450</v>
      </c>
      <c r="D75" s="98" t="s">
        <v>452</v>
      </c>
      <c r="E75" s="100"/>
      <c r="F75" s="101">
        <f t="shared" ref="F75:H76" si="10">F76</f>
        <v>1986</v>
      </c>
      <c r="G75" s="101">
        <f t="shared" si="10"/>
        <v>0</v>
      </c>
      <c r="H75" s="101">
        <f t="shared" si="10"/>
        <v>0</v>
      </c>
    </row>
    <row r="76" spans="1:8" ht="60" x14ac:dyDescent="0.25">
      <c r="A76" s="98" t="s">
        <v>453</v>
      </c>
      <c r="B76" s="99" t="s">
        <v>367</v>
      </c>
      <c r="C76" s="99" t="s">
        <v>450</v>
      </c>
      <c r="D76" s="110" t="s">
        <v>454</v>
      </c>
      <c r="E76" s="100"/>
      <c r="F76" s="101">
        <f t="shared" si="10"/>
        <v>1986</v>
      </c>
      <c r="G76" s="101">
        <f t="shared" si="10"/>
        <v>0</v>
      </c>
      <c r="H76" s="101">
        <f t="shared" si="10"/>
        <v>0</v>
      </c>
    </row>
    <row r="77" spans="1:8" ht="24" x14ac:dyDescent="0.25">
      <c r="A77" s="98" t="s">
        <v>407</v>
      </c>
      <c r="B77" s="99" t="s">
        <v>367</v>
      </c>
      <c r="C77" s="99" t="s">
        <v>450</v>
      </c>
      <c r="D77" s="110" t="s">
        <v>454</v>
      </c>
      <c r="E77" s="100">
        <v>200</v>
      </c>
      <c r="F77" s="101">
        <v>1986</v>
      </c>
      <c r="G77" s="104">
        <v>0</v>
      </c>
      <c r="H77" s="104">
        <v>0</v>
      </c>
    </row>
    <row r="78" spans="1:8" ht="60" x14ac:dyDescent="0.25">
      <c r="A78" s="92" t="s">
        <v>455</v>
      </c>
      <c r="B78" s="97" t="s">
        <v>367</v>
      </c>
      <c r="C78" s="97" t="s">
        <v>456</v>
      </c>
      <c r="D78" s="94"/>
      <c r="E78" s="95"/>
      <c r="F78" s="96">
        <f>F79+F86</f>
        <v>4215082</v>
      </c>
      <c r="G78" s="96">
        <f>G79+G86</f>
        <v>4215082</v>
      </c>
      <c r="H78" s="96">
        <f>H79+H86</f>
        <v>4215082</v>
      </c>
    </row>
    <row r="79" spans="1:8" ht="108" x14ac:dyDescent="0.25">
      <c r="A79" s="98" t="s">
        <v>457</v>
      </c>
      <c r="B79" s="99" t="s">
        <v>367</v>
      </c>
      <c r="C79" s="99" t="s">
        <v>456</v>
      </c>
      <c r="D79" s="98" t="s">
        <v>458</v>
      </c>
      <c r="E79" s="100"/>
      <c r="F79" s="101">
        <f>F80</f>
        <v>3567000</v>
      </c>
      <c r="G79" s="101">
        <f t="shared" ref="G79:H81" si="11">G80</f>
        <v>3567000</v>
      </c>
      <c r="H79" s="101">
        <f t="shared" si="11"/>
        <v>3567000</v>
      </c>
    </row>
    <row r="80" spans="1:8" ht="144" x14ac:dyDescent="0.25">
      <c r="A80" s="98" t="s">
        <v>459</v>
      </c>
      <c r="B80" s="99" t="s">
        <v>367</v>
      </c>
      <c r="C80" s="99" t="s">
        <v>456</v>
      </c>
      <c r="D80" s="98" t="s">
        <v>460</v>
      </c>
      <c r="E80" s="100"/>
      <c r="F80" s="101">
        <f>F81</f>
        <v>3567000</v>
      </c>
      <c r="G80" s="101">
        <f t="shared" si="11"/>
        <v>3567000</v>
      </c>
      <c r="H80" s="101">
        <f t="shared" si="11"/>
        <v>3567000</v>
      </c>
    </row>
    <row r="81" spans="1:8" ht="48" x14ac:dyDescent="0.25">
      <c r="A81" s="102" t="s">
        <v>461</v>
      </c>
      <c r="B81" s="99" t="s">
        <v>367</v>
      </c>
      <c r="C81" s="99" t="s">
        <v>456</v>
      </c>
      <c r="D81" s="98" t="s">
        <v>462</v>
      </c>
      <c r="E81" s="100"/>
      <c r="F81" s="101">
        <f>F82</f>
        <v>3567000</v>
      </c>
      <c r="G81" s="101">
        <f t="shared" si="11"/>
        <v>3567000</v>
      </c>
      <c r="H81" s="101">
        <f t="shared" si="11"/>
        <v>3567000</v>
      </c>
    </row>
    <row r="82" spans="1:8" ht="36" x14ac:dyDescent="0.25">
      <c r="A82" s="102" t="s">
        <v>374</v>
      </c>
      <c r="B82" s="99" t="s">
        <v>367</v>
      </c>
      <c r="C82" s="99" t="s">
        <v>456</v>
      </c>
      <c r="D82" s="98" t="s">
        <v>463</v>
      </c>
      <c r="E82" s="100"/>
      <c r="F82" s="101">
        <f>F83+F84+F85</f>
        <v>3567000</v>
      </c>
      <c r="G82" s="101">
        <f>G83+G84+G85</f>
        <v>3567000</v>
      </c>
      <c r="H82" s="101">
        <f>H83+H84+H85</f>
        <v>3567000</v>
      </c>
    </row>
    <row r="83" spans="1:8" ht="72" x14ac:dyDescent="0.25">
      <c r="A83" s="102" t="s">
        <v>376</v>
      </c>
      <c r="B83" s="99" t="s">
        <v>367</v>
      </c>
      <c r="C83" s="99" t="s">
        <v>456</v>
      </c>
      <c r="D83" s="98" t="s">
        <v>463</v>
      </c>
      <c r="E83" s="100">
        <v>100</v>
      </c>
      <c r="F83" s="111">
        <v>3567000</v>
      </c>
      <c r="G83" s="111">
        <v>3567000</v>
      </c>
      <c r="H83" s="111">
        <v>3567000</v>
      </c>
    </row>
    <row r="84" spans="1:8" ht="36" x14ac:dyDescent="0.25">
      <c r="A84" s="98" t="s">
        <v>387</v>
      </c>
      <c r="B84" s="99" t="s">
        <v>367</v>
      </c>
      <c r="C84" s="99" t="s">
        <v>456</v>
      </c>
      <c r="D84" s="98" t="s">
        <v>463</v>
      </c>
      <c r="E84" s="100">
        <v>200</v>
      </c>
      <c r="F84" s="107">
        <v>0</v>
      </c>
      <c r="G84" s="104">
        <v>0</v>
      </c>
      <c r="H84" s="104">
        <v>0</v>
      </c>
    </row>
    <row r="85" spans="1:8" x14ac:dyDescent="0.25">
      <c r="A85" s="102" t="s">
        <v>440</v>
      </c>
      <c r="B85" s="99" t="s">
        <v>367</v>
      </c>
      <c r="C85" s="99" t="s">
        <v>456</v>
      </c>
      <c r="D85" s="98" t="s">
        <v>463</v>
      </c>
      <c r="E85" s="100">
        <v>800</v>
      </c>
      <c r="F85" s="107">
        <v>0</v>
      </c>
      <c r="G85" s="104">
        <v>0</v>
      </c>
      <c r="H85" s="104">
        <v>0</v>
      </c>
    </row>
    <row r="86" spans="1:8" ht="36" x14ac:dyDescent="0.25">
      <c r="A86" s="112" t="s">
        <v>464</v>
      </c>
      <c r="B86" s="99" t="s">
        <v>367</v>
      </c>
      <c r="C86" s="99" t="s">
        <v>456</v>
      </c>
      <c r="D86" s="98" t="s">
        <v>465</v>
      </c>
      <c r="E86" s="100"/>
      <c r="F86" s="107">
        <f>F87+F90</f>
        <v>648082</v>
      </c>
      <c r="G86" s="107">
        <f>G87+G90</f>
        <v>648082</v>
      </c>
      <c r="H86" s="107">
        <f>H87+H90</f>
        <v>648082</v>
      </c>
    </row>
    <row r="87" spans="1:8" ht="24" x14ac:dyDescent="0.25">
      <c r="A87" s="112" t="s">
        <v>466</v>
      </c>
      <c r="B87" s="99" t="s">
        <v>367</v>
      </c>
      <c r="C87" s="99" t="s">
        <v>456</v>
      </c>
      <c r="D87" s="98" t="s">
        <v>467</v>
      </c>
      <c r="E87" s="100"/>
      <c r="F87" s="107">
        <f t="shared" ref="F87:H88" si="12">F88</f>
        <v>300000</v>
      </c>
      <c r="G87" s="107">
        <f t="shared" si="12"/>
        <v>300000</v>
      </c>
      <c r="H87" s="107">
        <f t="shared" si="12"/>
        <v>300000</v>
      </c>
    </row>
    <row r="88" spans="1:8" ht="36" x14ac:dyDescent="0.25">
      <c r="A88" s="112" t="s">
        <v>374</v>
      </c>
      <c r="B88" s="99" t="s">
        <v>367</v>
      </c>
      <c r="C88" s="99" t="s">
        <v>456</v>
      </c>
      <c r="D88" s="98" t="s">
        <v>468</v>
      </c>
      <c r="E88" s="100"/>
      <c r="F88" s="107">
        <f t="shared" si="12"/>
        <v>300000</v>
      </c>
      <c r="G88" s="107">
        <f t="shared" si="12"/>
        <v>300000</v>
      </c>
      <c r="H88" s="107">
        <f t="shared" si="12"/>
        <v>300000</v>
      </c>
    </row>
    <row r="89" spans="1:8" ht="72" x14ac:dyDescent="0.25">
      <c r="A89" s="112" t="s">
        <v>376</v>
      </c>
      <c r="B89" s="99" t="s">
        <v>367</v>
      </c>
      <c r="C89" s="99" t="s">
        <v>456</v>
      </c>
      <c r="D89" s="98" t="s">
        <v>468</v>
      </c>
      <c r="E89" s="100">
        <v>100</v>
      </c>
      <c r="F89" s="107">
        <v>300000</v>
      </c>
      <c r="G89" s="104">
        <v>300000</v>
      </c>
      <c r="H89" s="104">
        <v>300000</v>
      </c>
    </row>
    <row r="90" spans="1:8" ht="24" x14ac:dyDescent="0.25">
      <c r="A90" s="112" t="s">
        <v>469</v>
      </c>
      <c r="B90" s="99" t="s">
        <v>367</v>
      </c>
      <c r="C90" s="99" t="s">
        <v>456</v>
      </c>
      <c r="D90" s="98" t="s">
        <v>470</v>
      </c>
      <c r="E90" s="100"/>
      <c r="F90" s="107">
        <f t="shared" ref="F90:H91" si="13">F91</f>
        <v>348082</v>
      </c>
      <c r="G90" s="107">
        <f t="shared" si="13"/>
        <v>348082</v>
      </c>
      <c r="H90" s="107">
        <f t="shared" si="13"/>
        <v>348082</v>
      </c>
    </row>
    <row r="91" spans="1:8" ht="36" x14ac:dyDescent="0.25">
      <c r="A91" s="112" t="s">
        <v>471</v>
      </c>
      <c r="B91" s="99" t="s">
        <v>367</v>
      </c>
      <c r="C91" s="99" t="s">
        <v>456</v>
      </c>
      <c r="D91" s="98" t="s">
        <v>472</v>
      </c>
      <c r="E91" s="100"/>
      <c r="F91" s="107">
        <f t="shared" si="13"/>
        <v>348082</v>
      </c>
      <c r="G91" s="107">
        <f t="shared" si="13"/>
        <v>348082</v>
      </c>
      <c r="H91" s="107">
        <f t="shared" si="13"/>
        <v>348082</v>
      </c>
    </row>
    <row r="92" spans="1:8" ht="72" x14ac:dyDescent="0.25">
      <c r="A92" s="112" t="s">
        <v>376</v>
      </c>
      <c r="B92" s="99" t="s">
        <v>367</v>
      </c>
      <c r="C92" s="99" t="s">
        <v>456</v>
      </c>
      <c r="D92" s="98" t="s">
        <v>472</v>
      </c>
      <c r="E92" s="100" t="s">
        <v>424</v>
      </c>
      <c r="F92" s="107">
        <v>348082</v>
      </c>
      <c r="G92" s="104">
        <v>348082</v>
      </c>
      <c r="H92" s="104">
        <v>348082</v>
      </c>
    </row>
    <row r="93" spans="1:8" ht="25.5" x14ac:dyDescent="0.25">
      <c r="A93" s="298" t="s">
        <v>1119</v>
      </c>
      <c r="B93" s="297" t="s">
        <v>367</v>
      </c>
      <c r="C93" s="297" t="s">
        <v>657</v>
      </c>
      <c r="D93" s="296"/>
      <c r="E93" s="300"/>
      <c r="F93" s="96">
        <f>F94</f>
        <v>1500000</v>
      </c>
      <c r="G93" s="96">
        <f t="shared" ref="G93:H96" si="14">G94</f>
        <v>0</v>
      </c>
      <c r="H93" s="96">
        <f t="shared" si="14"/>
        <v>0</v>
      </c>
    </row>
    <row r="94" spans="1:8" ht="25.5" x14ac:dyDescent="0.25">
      <c r="A94" s="301" t="s">
        <v>1120</v>
      </c>
      <c r="B94" s="302" t="s">
        <v>367</v>
      </c>
      <c r="C94" s="302" t="s">
        <v>657</v>
      </c>
      <c r="D94" s="304" t="s">
        <v>445</v>
      </c>
      <c r="E94" s="303"/>
      <c r="F94" s="101">
        <f>F95</f>
        <v>1500000</v>
      </c>
      <c r="G94" s="101">
        <f t="shared" si="14"/>
        <v>0</v>
      </c>
      <c r="H94" s="101">
        <f t="shared" si="14"/>
        <v>0</v>
      </c>
    </row>
    <row r="95" spans="1:8" ht="25.5" x14ac:dyDescent="0.25">
      <c r="A95" s="305" t="s">
        <v>1121</v>
      </c>
      <c r="B95" s="302" t="s">
        <v>367</v>
      </c>
      <c r="C95" s="302" t="s">
        <v>657</v>
      </c>
      <c r="D95" s="304" t="s">
        <v>1122</v>
      </c>
      <c r="E95" s="303"/>
      <c r="F95" s="101">
        <f>F96</f>
        <v>1500000</v>
      </c>
      <c r="G95" s="101">
        <f t="shared" si="14"/>
        <v>0</v>
      </c>
      <c r="H95" s="101">
        <f t="shared" si="14"/>
        <v>0</v>
      </c>
    </row>
    <row r="96" spans="1:8" x14ac:dyDescent="0.25">
      <c r="A96" s="306" t="s">
        <v>1123</v>
      </c>
      <c r="B96" s="302" t="s">
        <v>367</v>
      </c>
      <c r="C96" s="302" t="s">
        <v>657</v>
      </c>
      <c r="D96" s="304" t="s">
        <v>1124</v>
      </c>
      <c r="E96" s="303"/>
      <c r="F96" s="101">
        <f>F97</f>
        <v>1500000</v>
      </c>
      <c r="G96" s="101">
        <f t="shared" si="14"/>
        <v>0</v>
      </c>
      <c r="H96" s="101">
        <f t="shared" si="14"/>
        <v>0</v>
      </c>
    </row>
    <row r="97" spans="1:8" x14ac:dyDescent="0.25">
      <c r="A97" s="301" t="s">
        <v>440</v>
      </c>
      <c r="B97" s="302" t="s">
        <v>367</v>
      </c>
      <c r="C97" s="302" t="s">
        <v>657</v>
      </c>
      <c r="D97" s="304" t="s">
        <v>1124</v>
      </c>
      <c r="E97" s="303">
        <v>800</v>
      </c>
      <c r="F97" s="101">
        <v>1500000</v>
      </c>
      <c r="G97" s="101">
        <v>0</v>
      </c>
      <c r="H97" s="101">
        <v>0</v>
      </c>
    </row>
    <row r="98" spans="1:8" x14ac:dyDescent="0.25">
      <c r="A98" s="113" t="s">
        <v>473</v>
      </c>
      <c r="B98" s="97" t="s">
        <v>367</v>
      </c>
      <c r="C98" s="97" t="s">
        <v>474</v>
      </c>
      <c r="D98" s="94"/>
      <c r="E98" s="95"/>
      <c r="F98" s="114">
        <f t="shared" ref="F98:H100" si="15">F99</f>
        <v>1200000</v>
      </c>
      <c r="G98" s="114">
        <f>G99</f>
        <v>200000</v>
      </c>
      <c r="H98" s="114">
        <f>H99</f>
        <v>200000</v>
      </c>
    </row>
    <row r="99" spans="1:8" ht="24" x14ac:dyDescent="0.25">
      <c r="A99" s="102" t="s">
        <v>475</v>
      </c>
      <c r="B99" s="99" t="s">
        <v>367</v>
      </c>
      <c r="C99" s="115">
        <v>11</v>
      </c>
      <c r="D99" s="98" t="s">
        <v>476</v>
      </c>
      <c r="E99" s="100"/>
      <c r="F99" s="101">
        <f t="shared" si="15"/>
        <v>1200000</v>
      </c>
      <c r="G99" s="101">
        <f t="shared" si="15"/>
        <v>200000</v>
      </c>
      <c r="H99" s="101">
        <f t="shared" si="15"/>
        <v>200000</v>
      </c>
    </row>
    <row r="100" spans="1:8" x14ac:dyDescent="0.25">
      <c r="A100" s="102" t="s">
        <v>477</v>
      </c>
      <c r="B100" s="99" t="s">
        <v>367</v>
      </c>
      <c r="C100" s="115">
        <v>11</v>
      </c>
      <c r="D100" s="98" t="s">
        <v>478</v>
      </c>
      <c r="E100" s="100"/>
      <c r="F100" s="101">
        <f>F101</f>
        <v>1200000</v>
      </c>
      <c r="G100" s="101">
        <f t="shared" si="15"/>
        <v>200000</v>
      </c>
      <c r="H100" s="101">
        <f t="shared" si="15"/>
        <v>200000</v>
      </c>
    </row>
    <row r="101" spans="1:8" x14ac:dyDescent="0.25">
      <c r="A101" s="116" t="s">
        <v>479</v>
      </c>
      <c r="B101" s="99" t="s">
        <v>367</v>
      </c>
      <c r="C101" s="115">
        <v>11</v>
      </c>
      <c r="D101" s="98" t="s">
        <v>480</v>
      </c>
      <c r="E101" s="100"/>
      <c r="F101" s="101">
        <f>F102</f>
        <v>1200000</v>
      </c>
      <c r="G101" s="101">
        <f>G102</f>
        <v>200000</v>
      </c>
      <c r="H101" s="101">
        <f>H102</f>
        <v>200000</v>
      </c>
    </row>
    <row r="102" spans="1:8" x14ac:dyDescent="0.25">
      <c r="A102" s="102" t="s">
        <v>440</v>
      </c>
      <c r="B102" s="99" t="s">
        <v>367</v>
      </c>
      <c r="C102" s="115">
        <v>11</v>
      </c>
      <c r="D102" s="98" t="s">
        <v>480</v>
      </c>
      <c r="E102" s="100">
        <v>800</v>
      </c>
      <c r="F102" s="101">
        <v>1200000</v>
      </c>
      <c r="G102" s="104">
        <v>200000</v>
      </c>
      <c r="H102" s="104">
        <v>200000</v>
      </c>
    </row>
    <row r="103" spans="1:8" x14ac:dyDescent="0.25">
      <c r="A103" s="92" t="s">
        <v>481</v>
      </c>
      <c r="B103" s="97" t="s">
        <v>367</v>
      </c>
      <c r="C103" s="93">
        <v>13</v>
      </c>
      <c r="D103" s="94"/>
      <c r="E103" s="95"/>
      <c r="F103" s="96">
        <f>F109+F125+F130+F142+F147+F157+F135+F104+F115+F120</f>
        <v>34387390</v>
      </c>
      <c r="G103" s="96">
        <f>G109+G125+G130+G142+G147+G157+G135+G104+G115</f>
        <v>27798316</v>
      </c>
      <c r="H103" s="96">
        <f>H109+H125+H130+H142+H147+H157+H135+H104+H115</f>
        <v>28438316</v>
      </c>
    </row>
    <row r="104" spans="1:8" ht="36" x14ac:dyDescent="0.25">
      <c r="A104" s="102" t="s">
        <v>482</v>
      </c>
      <c r="B104" s="99" t="s">
        <v>483</v>
      </c>
      <c r="C104" s="115">
        <v>13</v>
      </c>
      <c r="D104" s="98" t="s">
        <v>484</v>
      </c>
      <c r="E104" s="100"/>
      <c r="F104" s="101">
        <f>F105</f>
        <v>195414</v>
      </c>
      <c r="G104" s="101">
        <f t="shared" ref="G104:H107" si="16">G105</f>
        <v>195414</v>
      </c>
      <c r="H104" s="101">
        <f t="shared" si="16"/>
        <v>195414</v>
      </c>
    </row>
    <row r="105" spans="1:8" ht="60" x14ac:dyDescent="0.25">
      <c r="A105" s="102" t="s">
        <v>485</v>
      </c>
      <c r="B105" s="99" t="s">
        <v>367</v>
      </c>
      <c r="C105" s="115">
        <v>13</v>
      </c>
      <c r="D105" s="98" t="s">
        <v>486</v>
      </c>
      <c r="E105" s="100"/>
      <c r="F105" s="101">
        <f>F106</f>
        <v>195414</v>
      </c>
      <c r="G105" s="101">
        <f t="shared" si="16"/>
        <v>195414</v>
      </c>
      <c r="H105" s="101">
        <f t="shared" si="16"/>
        <v>195414</v>
      </c>
    </row>
    <row r="106" spans="1:8" ht="60" x14ac:dyDescent="0.25">
      <c r="A106" s="102" t="s">
        <v>487</v>
      </c>
      <c r="B106" s="99" t="s">
        <v>367</v>
      </c>
      <c r="C106" s="115">
        <v>13</v>
      </c>
      <c r="D106" s="98" t="s">
        <v>488</v>
      </c>
      <c r="E106" s="100"/>
      <c r="F106" s="101">
        <f>F107</f>
        <v>195414</v>
      </c>
      <c r="G106" s="101">
        <f t="shared" si="16"/>
        <v>195414</v>
      </c>
      <c r="H106" s="101">
        <f t="shared" si="16"/>
        <v>195414</v>
      </c>
    </row>
    <row r="107" spans="1:8" ht="48" x14ac:dyDescent="0.25">
      <c r="A107" s="102" t="s">
        <v>489</v>
      </c>
      <c r="B107" s="99" t="s">
        <v>367</v>
      </c>
      <c r="C107" s="115">
        <v>13</v>
      </c>
      <c r="D107" s="98" t="s">
        <v>490</v>
      </c>
      <c r="E107" s="100"/>
      <c r="F107" s="101">
        <f>F108</f>
        <v>195414</v>
      </c>
      <c r="G107" s="101">
        <f t="shared" si="16"/>
        <v>195414</v>
      </c>
      <c r="H107" s="101">
        <f t="shared" si="16"/>
        <v>195414</v>
      </c>
    </row>
    <row r="108" spans="1:8" ht="72" x14ac:dyDescent="0.25">
      <c r="A108" s="102" t="s">
        <v>376</v>
      </c>
      <c r="B108" s="99" t="s">
        <v>367</v>
      </c>
      <c r="C108" s="115">
        <v>13</v>
      </c>
      <c r="D108" s="98" t="s">
        <v>490</v>
      </c>
      <c r="E108" s="100">
        <v>100</v>
      </c>
      <c r="F108" s="101">
        <v>195414</v>
      </c>
      <c r="G108" s="101">
        <v>195414</v>
      </c>
      <c r="H108" s="101">
        <v>195414</v>
      </c>
    </row>
    <row r="109" spans="1:8" ht="72" x14ac:dyDescent="0.25">
      <c r="A109" s="102" t="s">
        <v>491</v>
      </c>
      <c r="B109" s="99" t="s">
        <v>367</v>
      </c>
      <c r="C109" s="115">
        <v>13</v>
      </c>
      <c r="D109" s="105" t="s">
        <v>492</v>
      </c>
      <c r="E109" s="100"/>
      <c r="F109" s="101">
        <f t="shared" ref="F109:H110" si="17">F110</f>
        <v>715000</v>
      </c>
      <c r="G109" s="101">
        <f t="shared" si="17"/>
        <v>565000</v>
      </c>
      <c r="H109" s="101">
        <f t="shared" si="17"/>
        <v>565000</v>
      </c>
    </row>
    <row r="110" spans="1:8" ht="96" x14ac:dyDescent="0.25">
      <c r="A110" s="102" t="s">
        <v>493</v>
      </c>
      <c r="B110" s="99" t="s">
        <v>367</v>
      </c>
      <c r="C110" s="115">
        <v>13</v>
      </c>
      <c r="D110" s="98" t="s">
        <v>494</v>
      </c>
      <c r="E110" s="100"/>
      <c r="F110" s="101">
        <f t="shared" si="17"/>
        <v>715000</v>
      </c>
      <c r="G110" s="101">
        <f t="shared" si="17"/>
        <v>565000</v>
      </c>
      <c r="H110" s="101">
        <f t="shared" si="17"/>
        <v>565000</v>
      </c>
    </row>
    <row r="111" spans="1:8" ht="36" x14ac:dyDescent="0.25">
      <c r="A111" s="106" t="s">
        <v>495</v>
      </c>
      <c r="B111" s="99" t="s">
        <v>367</v>
      </c>
      <c r="C111" s="115">
        <v>13</v>
      </c>
      <c r="D111" s="98" t="s">
        <v>496</v>
      </c>
      <c r="E111" s="100"/>
      <c r="F111" s="101">
        <f>F112</f>
        <v>715000</v>
      </c>
      <c r="G111" s="101">
        <f>G112</f>
        <v>565000</v>
      </c>
      <c r="H111" s="101">
        <f>H112</f>
        <v>565000</v>
      </c>
    </row>
    <row r="112" spans="1:8" ht="24" x14ac:dyDescent="0.25">
      <c r="A112" s="98" t="s">
        <v>497</v>
      </c>
      <c r="B112" s="99" t="s">
        <v>367</v>
      </c>
      <c r="C112" s="115">
        <v>13</v>
      </c>
      <c r="D112" s="98" t="s">
        <v>498</v>
      </c>
      <c r="E112" s="100"/>
      <c r="F112" s="101">
        <f>F113+F114</f>
        <v>715000</v>
      </c>
      <c r="G112" s="101">
        <f>G113+G114</f>
        <v>565000</v>
      </c>
      <c r="H112" s="101">
        <f>H113+H114</f>
        <v>565000</v>
      </c>
    </row>
    <row r="113" spans="1:8" ht="36" x14ac:dyDescent="0.25">
      <c r="A113" s="98" t="s">
        <v>387</v>
      </c>
      <c r="B113" s="99" t="s">
        <v>367</v>
      </c>
      <c r="C113" s="115">
        <v>13</v>
      </c>
      <c r="D113" s="98" t="s">
        <v>498</v>
      </c>
      <c r="E113" s="100">
        <v>200</v>
      </c>
      <c r="F113" s="101">
        <v>500000</v>
      </c>
      <c r="G113" s="104">
        <v>350000</v>
      </c>
      <c r="H113" s="104">
        <v>350000</v>
      </c>
    </row>
    <row r="114" spans="1:8" x14ac:dyDescent="0.25">
      <c r="A114" s="102" t="s">
        <v>440</v>
      </c>
      <c r="B114" s="99" t="s">
        <v>367</v>
      </c>
      <c r="C114" s="115">
        <v>13</v>
      </c>
      <c r="D114" s="98" t="s">
        <v>498</v>
      </c>
      <c r="E114" s="100">
        <v>800</v>
      </c>
      <c r="F114" s="107">
        <v>215000</v>
      </c>
      <c r="G114" s="104">
        <v>215000</v>
      </c>
      <c r="H114" s="104">
        <v>215000</v>
      </c>
    </row>
    <row r="115" spans="1:8" ht="36" x14ac:dyDescent="0.25">
      <c r="A115" s="102" t="s">
        <v>499</v>
      </c>
      <c r="B115" s="99" t="s">
        <v>367</v>
      </c>
      <c r="C115" s="115">
        <v>13</v>
      </c>
      <c r="D115" s="98" t="s">
        <v>500</v>
      </c>
      <c r="E115" s="100"/>
      <c r="F115" s="107">
        <f>F116</f>
        <v>61902</v>
      </c>
      <c r="G115" s="107">
        <f t="shared" ref="G115:H118" si="18">G116</f>
        <v>61902</v>
      </c>
      <c r="H115" s="107">
        <f t="shared" si="18"/>
        <v>61902</v>
      </c>
    </row>
    <row r="116" spans="1:8" ht="60" x14ac:dyDescent="0.25">
      <c r="A116" s="102" t="s">
        <v>501</v>
      </c>
      <c r="B116" s="99" t="s">
        <v>367</v>
      </c>
      <c r="C116" s="115">
        <v>13</v>
      </c>
      <c r="D116" s="98" t="s">
        <v>502</v>
      </c>
      <c r="E116" s="100"/>
      <c r="F116" s="107">
        <f>F117</f>
        <v>61902</v>
      </c>
      <c r="G116" s="107">
        <f t="shared" si="18"/>
        <v>61902</v>
      </c>
      <c r="H116" s="107">
        <f t="shared" si="18"/>
        <v>61902</v>
      </c>
    </row>
    <row r="117" spans="1:8" ht="36" x14ac:dyDescent="0.25">
      <c r="A117" s="102" t="s">
        <v>503</v>
      </c>
      <c r="B117" s="99" t="s">
        <v>367</v>
      </c>
      <c r="C117" s="115">
        <v>13</v>
      </c>
      <c r="D117" s="98" t="s">
        <v>504</v>
      </c>
      <c r="E117" s="100"/>
      <c r="F117" s="107">
        <f>F118</f>
        <v>61902</v>
      </c>
      <c r="G117" s="107">
        <f t="shared" si="18"/>
        <v>61902</v>
      </c>
      <c r="H117" s="107">
        <f t="shared" si="18"/>
        <v>61902</v>
      </c>
    </row>
    <row r="118" spans="1:8" ht="24" x14ac:dyDescent="0.25">
      <c r="A118" s="102" t="s">
        <v>505</v>
      </c>
      <c r="B118" s="99" t="s">
        <v>367</v>
      </c>
      <c r="C118" s="115">
        <v>13</v>
      </c>
      <c r="D118" s="98" t="s">
        <v>506</v>
      </c>
      <c r="E118" s="100"/>
      <c r="F118" s="107">
        <f>F119</f>
        <v>61902</v>
      </c>
      <c r="G118" s="107">
        <f t="shared" si="18"/>
        <v>61902</v>
      </c>
      <c r="H118" s="107">
        <f t="shared" si="18"/>
        <v>61902</v>
      </c>
    </row>
    <row r="119" spans="1:8" ht="36" x14ac:dyDescent="0.25">
      <c r="A119" s="102" t="s">
        <v>387</v>
      </c>
      <c r="B119" s="99" t="s">
        <v>367</v>
      </c>
      <c r="C119" s="115">
        <v>13</v>
      </c>
      <c r="D119" s="98" t="s">
        <v>506</v>
      </c>
      <c r="E119" s="100">
        <v>200</v>
      </c>
      <c r="F119" s="107">
        <v>61902</v>
      </c>
      <c r="G119" s="104">
        <v>61902</v>
      </c>
      <c r="H119" s="104">
        <v>61902</v>
      </c>
    </row>
    <row r="120" spans="1:8" ht="36" x14ac:dyDescent="0.25">
      <c r="A120" s="98" t="s">
        <v>408</v>
      </c>
      <c r="B120" s="99" t="s">
        <v>367</v>
      </c>
      <c r="C120" s="115">
        <v>13</v>
      </c>
      <c r="D120" s="98" t="s">
        <v>409</v>
      </c>
      <c r="E120" s="100"/>
      <c r="F120" s="107">
        <f t="shared" ref="F120:H123" si="19">F121</f>
        <v>100000</v>
      </c>
      <c r="G120" s="107">
        <f t="shared" si="19"/>
        <v>0</v>
      </c>
      <c r="H120" s="107">
        <f t="shared" si="19"/>
        <v>0</v>
      </c>
    </row>
    <row r="121" spans="1:8" ht="84" x14ac:dyDescent="0.25">
      <c r="A121" s="98" t="s">
        <v>507</v>
      </c>
      <c r="B121" s="99" t="s">
        <v>367</v>
      </c>
      <c r="C121" s="115">
        <v>13</v>
      </c>
      <c r="D121" s="98" t="s">
        <v>508</v>
      </c>
      <c r="E121" s="100"/>
      <c r="F121" s="107">
        <f t="shared" si="19"/>
        <v>100000</v>
      </c>
      <c r="G121" s="107">
        <f t="shared" si="19"/>
        <v>0</v>
      </c>
      <c r="H121" s="107">
        <f t="shared" si="19"/>
        <v>0</v>
      </c>
    </row>
    <row r="122" spans="1:8" ht="36" x14ac:dyDescent="0.25">
      <c r="A122" s="98" t="s">
        <v>509</v>
      </c>
      <c r="B122" s="99" t="s">
        <v>367</v>
      </c>
      <c r="C122" s="115">
        <v>13</v>
      </c>
      <c r="D122" s="98" t="s">
        <v>510</v>
      </c>
      <c r="E122" s="100"/>
      <c r="F122" s="107">
        <f t="shared" si="19"/>
        <v>100000</v>
      </c>
      <c r="G122" s="107">
        <f t="shared" si="19"/>
        <v>0</v>
      </c>
      <c r="H122" s="107">
        <f t="shared" si="19"/>
        <v>0</v>
      </c>
    </row>
    <row r="123" spans="1:8" ht="36" x14ac:dyDescent="0.25">
      <c r="A123" s="98" t="s">
        <v>511</v>
      </c>
      <c r="B123" s="99" t="s">
        <v>367</v>
      </c>
      <c r="C123" s="115">
        <v>13</v>
      </c>
      <c r="D123" s="98" t="s">
        <v>512</v>
      </c>
      <c r="E123" s="100"/>
      <c r="F123" s="107">
        <f t="shared" si="19"/>
        <v>100000</v>
      </c>
      <c r="G123" s="107">
        <f t="shared" si="19"/>
        <v>0</v>
      </c>
      <c r="H123" s="107">
        <f t="shared" si="19"/>
        <v>0</v>
      </c>
    </row>
    <row r="124" spans="1:8" ht="36" x14ac:dyDescent="0.25">
      <c r="A124" s="98" t="s">
        <v>387</v>
      </c>
      <c r="B124" s="99" t="s">
        <v>367</v>
      </c>
      <c r="C124" s="115">
        <v>13</v>
      </c>
      <c r="D124" s="98" t="s">
        <v>512</v>
      </c>
      <c r="E124" s="100">
        <v>200</v>
      </c>
      <c r="F124" s="107">
        <v>100000</v>
      </c>
      <c r="G124" s="104">
        <v>0</v>
      </c>
      <c r="H124" s="104">
        <v>0</v>
      </c>
    </row>
    <row r="125" spans="1:8" ht="60" x14ac:dyDescent="0.25">
      <c r="A125" s="98" t="s">
        <v>513</v>
      </c>
      <c r="B125" s="99" t="s">
        <v>367</v>
      </c>
      <c r="C125" s="115">
        <v>13</v>
      </c>
      <c r="D125" s="98" t="s">
        <v>514</v>
      </c>
      <c r="E125" s="100"/>
      <c r="F125" s="101">
        <f>F126</f>
        <v>800000</v>
      </c>
      <c r="G125" s="101">
        <f t="shared" ref="G125:H128" si="20">G126</f>
        <v>500000</v>
      </c>
      <c r="H125" s="101">
        <f t="shared" si="20"/>
        <v>500000</v>
      </c>
    </row>
    <row r="126" spans="1:8" ht="36" x14ac:dyDescent="0.25">
      <c r="A126" s="102" t="s">
        <v>515</v>
      </c>
      <c r="B126" s="99" t="s">
        <v>367</v>
      </c>
      <c r="C126" s="115">
        <v>13</v>
      </c>
      <c r="D126" s="98" t="s">
        <v>516</v>
      </c>
      <c r="E126" s="100"/>
      <c r="F126" s="101">
        <f>F127</f>
        <v>800000</v>
      </c>
      <c r="G126" s="101">
        <f t="shared" si="20"/>
        <v>500000</v>
      </c>
      <c r="H126" s="101">
        <f t="shared" si="20"/>
        <v>500000</v>
      </c>
    </row>
    <row r="127" spans="1:8" ht="48" x14ac:dyDescent="0.25">
      <c r="A127" s="102" t="s">
        <v>517</v>
      </c>
      <c r="B127" s="99" t="s">
        <v>367</v>
      </c>
      <c r="C127" s="115">
        <v>13</v>
      </c>
      <c r="D127" s="98" t="s">
        <v>518</v>
      </c>
      <c r="E127" s="100"/>
      <c r="F127" s="101">
        <f>F128</f>
        <v>800000</v>
      </c>
      <c r="G127" s="101">
        <f t="shared" si="20"/>
        <v>500000</v>
      </c>
      <c r="H127" s="101">
        <f t="shared" si="20"/>
        <v>500000</v>
      </c>
    </row>
    <row r="128" spans="1:8" ht="36" x14ac:dyDescent="0.25">
      <c r="A128" s="102" t="s">
        <v>519</v>
      </c>
      <c r="B128" s="99" t="s">
        <v>367</v>
      </c>
      <c r="C128" s="115">
        <v>13</v>
      </c>
      <c r="D128" s="98" t="s">
        <v>520</v>
      </c>
      <c r="E128" s="100"/>
      <c r="F128" s="101">
        <f>F129</f>
        <v>800000</v>
      </c>
      <c r="G128" s="101">
        <f t="shared" si="20"/>
        <v>500000</v>
      </c>
      <c r="H128" s="101">
        <f t="shared" si="20"/>
        <v>500000</v>
      </c>
    </row>
    <row r="129" spans="1:8" ht="36" x14ac:dyDescent="0.25">
      <c r="A129" s="98" t="s">
        <v>387</v>
      </c>
      <c r="B129" s="99" t="s">
        <v>367</v>
      </c>
      <c r="C129" s="115">
        <v>13</v>
      </c>
      <c r="D129" s="98" t="s">
        <v>520</v>
      </c>
      <c r="E129" s="100">
        <v>200</v>
      </c>
      <c r="F129" s="104">
        <v>800000</v>
      </c>
      <c r="G129" s="104">
        <v>500000</v>
      </c>
      <c r="H129" s="104">
        <v>500000</v>
      </c>
    </row>
    <row r="130" spans="1:8" ht="48" x14ac:dyDescent="0.25">
      <c r="A130" s="102" t="s">
        <v>416</v>
      </c>
      <c r="B130" s="99" t="s">
        <v>367</v>
      </c>
      <c r="C130" s="115">
        <v>13</v>
      </c>
      <c r="D130" s="98" t="s">
        <v>417</v>
      </c>
      <c r="E130" s="100"/>
      <c r="F130" s="101">
        <f>F131</f>
        <v>60000</v>
      </c>
      <c r="G130" s="101">
        <f t="shared" ref="G130:H133" si="21">G131</f>
        <v>60000</v>
      </c>
      <c r="H130" s="101">
        <f t="shared" si="21"/>
        <v>60000</v>
      </c>
    </row>
    <row r="131" spans="1:8" ht="36" x14ac:dyDescent="0.25">
      <c r="A131" s="102" t="s">
        <v>521</v>
      </c>
      <c r="B131" s="99" t="s">
        <v>367</v>
      </c>
      <c r="C131" s="115">
        <v>13</v>
      </c>
      <c r="D131" s="98" t="s">
        <v>522</v>
      </c>
      <c r="E131" s="100"/>
      <c r="F131" s="101">
        <f>F132</f>
        <v>60000</v>
      </c>
      <c r="G131" s="101">
        <f t="shared" si="21"/>
        <v>60000</v>
      </c>
      <c r="H131" s="101">
        <f t="shared" si="21"/>
        <v>60000</v>
      </c>
    </row>
    <row r="132" spans="1:8" ht="36" x14ac:dyDescent="0.25">
      <c r="A132" s="102" t="s">
        <v>523</v>
      </c>
      <c r="B132" s="99" t="s">
        <v>367</v>
      </c>
      <c r="C132" s="115">
        <v>13</v>
      </c>
      <c r="D132" s="98" t="s">
        <v>524</v>
      </c>
      <c r="E132" s="100"/>
      <c r="F132" s="101">
        <f>F133</f>
        <v>60000</v>
      </c>
      <c r="G132" s="101">
        <f t="shared" si="21"/>
        <v>60000</v>
      </c>
      <c r="H132" s="101">
        <f t="shared" si="21"/>
        <v>60000</v>
      </c>
    </row>
    <row r="133" spans="1:8" ht="24" x14ac:dyDescent="0.25">
      <c r="A133" s="98" t="s">
        <v>525</v>
      </c>
      <c r="B133" s="99" t="s">
        <v>367</v>
      </c>
      <c r="C133" s="115">
        <v>13</v>
      </c>
      <c r="D133" s="98" t="s">
        <v>526</v>
      </c>
      <c r="E133" s="100"/>
      <c r="F133" s="101">
        <f>F134</f>
        <v>60000</v>
      </c>
      <c r="G133" s="101">
        <f t="shared" si="21"/>
        <v>60000</v>
      </c>
      <c r="H133" s="101">
        <f t="shared" si="21"/>
        <v>60000</v>
      </c>
    </row>
    <row r="134" spans="1:8" ht="24" x14ac:dyDescent="0.25">
      <c r="A134" s="117" t="s">
        <v>527</v>
      </c>
      <c r="B134" s="99" t="s">
        <v>367</v>
      </c>
      <c r="C134" s="115">
        <v>13</v>
      </c>
      <c r="D134" s="98" t="s">
        <v>526</v>
      </c>
      <c r="E134" s="100">
        <v>300</v>
      </c>
      <c r="F134" s="101">
        <v>60000</v>
      </c>
      <c r="G134" s="104">
        <v>60000</v>
      </c>
      <c r="H134" s="104">
        <v>60000</v>
      </c>
    </row>
    <row r="135" spans="1:8" ht="108" x14ac:dyDescent="0.25">
      <c r="A135" s="117" t="s">
        <v>528</v>
      </c>
      <c r="B135" s="99" t="s">
        <v>367</v>
      </c>
      <c r="C135" s="115">
        <v>13</v>
      </c>
      <c r="D135" s="98" t="s">
        <v>458</v>
      </c>
      <c r="E135" s="100"/>
      <c r="F135" s="101">
        <f t="shared" ref="F135:H137" si="22">F136</f>
        <v>15963000</v>
      </c>
      <c r="G135" s="101">
        <f t="shared" si="22"/>
        <v>15220000</v>
      </c>
      <c r="H135" s="101">
        <f t="shared" si="22"/>
        <v>15598000</v>
      </c>
    </row>
    <row r="136" spans="1:8" ht="60" x14ac:dyDescent="0.25">
      <c r="A136" s="117" t="s">
        <v>529</v>
      </c>
      <c r="B136" s="99" t="s">
        <v>367</v>
      </c>
      <c r="C136" s="115">
        <v>13</v>
      </c>
      <c r="D136" s="98" t="s">
        <v>530</v>
      </c>
      <c r="E136" s="100"/>
      <c r="F136" s="101">
        <f t="shared" si="22"/>
        <v>15963000</v>
      </c>
      <c r="G136" s="101">
        <f t="shared" si="22"/>
        <v>15220000</v>
      </c>
      <c r="H136" s="101">
        <f t="shared" si="22"/>
        <v>15598000</v>
      </c>
    </row>
    <row r="137" spans="1:8" ht="48" x14ac:dyDescent="0.25">
      <c r="A137" s="117" t="s">
        <v>531</v>
      </c>
      <c r="B137" s="99" t="s">
        <v>367</v>
      </c>
      <c r="C137" s="115">
        <v>13</v>
      </c>
      <c r="D137" s="98" t="s">
        <v>532</v>
      </c>
      <c r="E137" s="100"/>
      <c r="F137" s="101">
        <f t="shared" si="22"/>
        <v>15963000</v>
      </c>
      <c r="G137" s="101">
        <f t="shared" si="22"/>
        <v>15220000</v>
      </c>
      <c r="H137" s="101">
        <f t="shared" si="22"/>
        <v>15598000</v>
      </c>
    </row>
    <row r="138" spans="1:8" ht="36" x14ac:dyDescent="0.25">
      <c r="A138" s="117" t="s">
        <v>533</v>
      </c>
      <c r="B138" s="99" t="s">
        <v>367</v>
      </c>
      <c r="C138" s="115">
        <v>13</v>
      </c>
      <c r="D138" s="98" t="s">
        <v>534</v>
      </c>
      <c r="E138" s="100"/>
      <c r="F138" s="101">
        <f>F139+F140+F141</f>
        <v>15963000</v>
      </c>
      <c r="G138" s="101">
        <f>G139+G140+G141</f>
        <v>15220000</v>
      </c>
      <c r="H138" s="101">
        <f>H139+H140+H141</f>
        <v>15598000</v>
      </c>
    </row>
    <row r="139" spans="1:8" ht="72" x14ac:dyDescent="0.25">
      <c r="A139" s="117" t="s">
        <v>376</v>
      </c>
      <c r="B139" s="99" t="s">
        <v>367</v>
      </c>
      <c r="C139" s="115">
        <v>13</v>
      </c>
      <c r="D139" s="98" t="s">
        <v>534</v>
      </c>
      <c r="E139" s="100">
        <v>100</v>
      </c>
      <c r="F139" s="101">
        <v>13924000</v>
      </c>
      <c r="G139" s="104">
        <v>13924000</v>
      </c>
      <c r="H139" s="104">
        <v>13924000</v>
      </c>
    </row>
    <row r="140" spans="1:8" ht="36" x14ac:dyDescent="0.25">
      <c r="A140" s="117" t="s">
        <v>387</v>
      </c>
      <c r="B140" s="99" t="s">
        <v>367</v>
      </c>
      <c r="C140" s="115">
        <v>13</v>
      </c>
      <c r="D140" s="98" t="s">
        <v>534</v>
      </c>
      <c r="E140" s="100">
        <v>200</v>
      </c>
      <c r="F140" s="111">
        <v>1865000</v>
      </c>
      <c r="G140" s="104">
        <v>1122000</v>
      </c>
      <c r="H140" s="104">
        <v>1500000</v>
      </c>
    </row>
    <row r="141" spans="1:8" x14ac:dyDescent="0.25">
      <c r="A141" s="117" t="s">
        <v>440</v>
      </c>
      <c r="B141" s="99" t="s">
        <v>367</v>
      </c>
      <c r="C141" s="115">
        <v>13</v>
      </c>
      <c r="D141" s="98" t="s">
        <v>534</v>
      </c>
      <c r="E141" s="100">
        <v>800</v>
      </c>
      <c r="F141" s="101">
        <v>174000</v>
      </c>
      <c r="G141" s="104">
        <v>174000</v>
      </c>
      <c r="H141" s="104">
        <v>174000</v>
      </c>
    </row>
    <row r="142" spans="1:8" ht="36" x14ac:dyDescent="0.25">
      <c r="A142" s="118" t="s">
        <v>535</v>
      </c>
      <c r="B142" s="119" t="s">
        <v>367</v>
      </c>
      <c r="C142" s="120">
        <v>13</v>
      </c>
      <c r="D142" s="121" t="s">
        <v>536</v>
      </c>
      <c r="E142" s="122"/>
      <c r="F142" s="101">
        <f t="shared" ref="F142:H143" si="23">F143</f>
        <v>3963074</v>
      </c>
      <c r="G142" s="101">
        <f t="shared" si="23"/>
        <v>100000</v>
      </c>
      <c r="H142" s="101">
        <f t="shared" si="23"/>
        <v>100000</v>
      </c>
    </row>
    <row r="143" spans="1:8" ht="24" x14ac:dyDescent="0.25">
      <c r="A143" s="118" t="s">
        <v>537</v>
      </c>
      <c r="B143" s="119" t="s">
        <v>367</v>
      </c>
      <c r="C143" s="120">
        <v>13</v>
      </c>
      <c r="D143" s="121" t="s">
        <v>538</v>
      </c>
      <c r="E143" s="122"/>
      <c r="F143" s="101">
        <f t="shared" si="23"/>
        <v>3963074</v>
      </c>
      <c r="G143" s="101">
        <f t="shared" si="23"/>
        <v>100000</v>
      </c>
      <c r="H143" s="101">
        <f t="shared" si="23"/>
        <v>100000</v>
      </c>
    </row>
    <row r="144" spans="1:8" ht="36" x14ac:dyDescent="0.25">
      <c r="A144" s="121" t="s">
        <v>539</v>
      </c>
      <c r="B144" s="119" t="s">
        <v>367</v>
      </c>
      <c r="C144" s="120">
        <v>13</v>
      </c>
      <c r="D144" s="121" t="s">
        <v>540</v>
      </c>
      <c r="E144" s="122"/>
      <c r="F144" s="101">
        <f>F145+F146</f>
        <v>3963074</v>
      </c>
      <c r="G144" s="101">
        <f>G145+G146</f>
        <v>100000</v>
      </c>
      <c r="H144" s="101">
        <f>H145+H146</f>
        <v>100000</v>
      </c>
    </row>
    <row r="145" spans="1:8" ht="36" x14ac:dyDescent="0.25">
      <c r="A145" s="98" t="s">
        <v>387</v>
      </c>
      <c r="B145" s="119" t="s">
        <v>367</v>
      </c>
      <c r="C145" s="120">
        <v>13</v>
      </c>
      <c r="D145" s="121" t="s">
        <v>540</v>
      </c>
      <c r="E145" s="122" t="s">
        <v>541</v>
      </c>
      <c r="F145" s="101">
        <v>525000</v>
      </c>
      <c r="G145" s="104">
        <v>100000</v>
      </c>
      <c r="H145" s="104">
        <v>100000</v>
      </c>
    </row>
    <row r="146" spans="1:8" x14ac:dyDescent="0.25">
      <c r="A146" s="98" t="s">
        <v>440</v>
      </c>
      <c r="B146" s="119" t="s">
        <v>367</v>
      </c>
      <c r="C146" s="120">
        <v>13</v>
      </c>
      <c r="D146" s="121" t="s">
        <v>540</v>
      </c>
      <c r="E146" s="122" t="s">
        <v>542</v>
      </c>
      <c r="F146" s="123">
        <v>3438074</v>
      </c>
      <c r="G146" s="104">
        <v>0</v>
      </c>
      <c r="H146" s="104">
        <v>0</v>
      </c>
    </row>
    <row r="147" spans="1:8" ht="24" x14ac:dyDescent="0.25">
      <c r="A147" s="102" t="s">
        <v>444</v>
      </c>
      <c r="B147" s="99" t="s">
        <v>367</v>
      </c>
      <c r="C147" s="115">
        <v>13</v>
      </c>
      <c r="D147" s="103" t="s">
        <v>445</v>
      </c>
      <c r="E147" s="100"/>
      <c r="F147" s="101">
        <f>F148</f>
        <v>1917000</v>
      </c>
      <c r="G147" s="101">
        <f>G148</f>
        <v>1785000</v>
      </c>
      <c r="H147" s="101">
        <f>H148</f>
        <v>1847000</v>
      </c>
    </row>
    <row r="148" spans="1:8" ht="24" x14ac:dyDescent="0.25">
      <c r="A148" s="102" t="s">
        <v>543</v>
      </c>
      <c r="B148" s="99" t="s">
        <v>367</v>
      </c>
      <c r="C148" s="115">
        <v>13</v>
      </c>
      <c r="D148" s="98" t="s">
        <v>544</v>
      </c>
      <c r="E148" s="100"/>
      <c r="F148" s="101">
        <f>F149+F152+F154</f>
        <v>1917000</v>
      </c>
      <c r="G148" s="101">
        <f>G149+G152+G154</f>
        <v>1785000</v>
      </c>
      <c r="H148" s="101">
        <f>H149+H152+H154</f>
        <v>1847000</v>
      </c>
    </row>
    <row r="149" spans="1:8" ht="36" x14ac:dyDescent="0.25">
      <c r="A149" s="102" t="s">
        <v>539</v>
      </c>
      <c r="B149" s="99" t="s">
        <v>367</v>
      </c>
      <c r="C149" s="115">
        <v>13</v>
      </c>
      <c r="D149" s="98" t="s">
        <v>545</v>
      </c>
      <c r="E149" s="100"/>
      <c r="F149" s="101">
        <f>F150+F151</f>
        <v>292000</v>
      </c>
      <c r="G149" s="101">
        <f>G150+G151</f>
        <v>92000</v>
      </c>
      <c r="H149" s="101">
        <f>H150+H151</f>
        <v>92000</v>
      </c>
    </row>
    <row r="150" spans="1:8" ht="24" x14ac:dyDescent="0.25">
      <c r="A150" s="117" t="s">
        <v>527</v>
      </c>
      <c r="B150" s="99" t="s">
        <v>367</v>
      </c>
      <c r="C150" s="115">
        <v>13</v>
      </c>
      <c r="D150" s="98" t="s">
        <v>545</v>
      </c>
      <c r="E150" s="100">
        <v>300</v>
      </c>
      <c r="F150" s="107">
        <v>42000</v>
      </c>
      <c r="G150" s="104">
        <v>42000</v>
      </c>
      <c r="H150" s="104">
        <v>42000</v>
      </c>
    </row>
    <row r="151" spans="1:8" x14ac:dyDescent="0.25">
      <c r="A151" s="102" t="s">
        <v>440</v>
      </c>
      <c r="B151" s="99" t="s">
        <v>367</v>
      </c>
      <c r="C151" s="115">
        <v>13</v>
      </c>
      <c r="D151" s="98" t="s">
        <v>545</v>
      </c>
      <c r="E151" s="100">
        <v>800</v>
      </c>
      <c r="F151" s="111">
        <v>250000</v>
      </c>
      <c r="G151" s="104">
        <v>50000</v>
      </c>
      <c r="H151" s="104">
        <v>50000</v>
      </c>
    </row>
    <row r="152" spans="1:8" ht="36" x14ac:dyDescent="0.25">
      <c r="A152" s="102" t="s">
        <v>546</v>
      </c>
      <c r="B152" s="99" t="s">
        <v>367</v>
      </c>
      <c r="C152" s="115">
        <v>13</v>
      </c>
      <c r="D152" s="98" t="s">
        <v>547</v>
      </c>
      <c r="E152" s="100"/>
      <c r="F152" s="101">
        <f>F153</f>
        <v>10000</v>
      </c>
      <c r="G152" s="101">
        <f>G153</f>
        <v>0</v>
      </c>
      <c r="H152" s="101">
        <f>H153</f>
        <v>0</v>
      </c>
    </row>
    <row r="153" spans="1:8" ht="36" x14ac:dyDescent="0.25">
      <c r="A153" s="98" t="s">
        <v>387</v>
      </c>
      <c r="B153" s="99" t="s">
        <v>367</v>
      </c>
      <c r="C153" s="115">
        <v>13</v>
      </c>
      <c r="D153" s="98" t="s">
        <v>547</v>
      </c>
      <c r="E153" s="100">
        <v>200</v>
      </c>
      <c r="F153" s="101">
        <v>10000</v>
      </c>
      <c r="G153" s="104">
        <v>0</v>
      </c>
      <c r="H153" s="104">
        <v>0</v>
      </c>
    </row>
    <row r="154" spans="1:8" ht="48" x14ac:dyDescent="0.25">
      <c r="A154" s="102" t="s">
        <v>548</v>
      </c>
      <c r="B154" s="99" t="s">
        <v>367</v>
      </c>
      <c r="C154" s="115">
        <v>13</v>
      </c>
      <c r="D154" s="98" t="s">
        <v>549</v>
      </c>
      <c r="E154" s="100"/>
      <c r="F154" s="101">
        <f>F155+F156</f>
        <v>1615000</v>
      </c>
      <c r="G154" s="101">
        <f>G155+G156</f>
        <v>1693000</v>
      </c>
      <c r="H154" s="101">
        <f>H155+H156</f>
        <v>1755000</v>
      </c>
    </row>
    <row r="155" spans="1:8" ht="72" x14ac:dyDescent="0.25">
      <c r="A155" s="98" t="s">
        <v>376</v>
      </c>
      <c r="B155" s="99" t="s">
        <v>367</v>
      </c>
      <c r="C155" s="115">
        <v>13</v>
      </c>
      <c r="D155" s="98" t="s">
        <v>549</v>
      </c>
      <c r="E155" s="100">
        <v>100</v>
      </c>
      <c r="F155" s="104">
        <v>1100000</v>
      </c>
      <c r="G155" s="104">
        <v>1100000</v>
      </c>
      <c r="H155" s="104">
        <v>1100000</v>
      </c>
    </row>
    <row r="156" spans="1:8" ht="36" x14ac:dyDescent="0.25">
      <c r="A156" s="98" t="s">
        <v>387</v>
      </c>
      <c r="B156" s="99" t="s">
        <v>367</v>
      </c>
      <c r="C156" s="115">
        <v>13</v>
      </c>
      <c r="D156" s="98" t="s">
        <v>549</v>
      </c>
      <c r="E156" s="100">
        <v>200</v>
      </c>
      <c r="F156" s="101">
        <v>515000</v>
      </c>
      <c r="G156" s="101">
        <v>593000</v>
      </c>
      <c r="H156" s="101">
        <v>655000</v>
      </c>
    </row>
    <row r="157" spans="1:8" ht="36" x14ac:dyDescent="0.25">
      <c r="A157" s="98" t="s">
        <v>550</v>
      </c>
      <c r="B157" s="99" t="s">
        <v>367</v>
      </c>
      <c r="C157" s="115">
        <v>13</v>
      </c>
      <c r="D157" s="103" t="s">
        <v>551</v>
      </c>
      <c r="E157" s="100"/>
      <c r="F157" s="101">
        <f t="shared" ref="F157:H158" si="24">F158</f>
        <v>10612000</v>
      </c>
      <c r="G157" s="101">
        <f t="shared" si="24"/>
        <v>9311000</v>
      </c>
      <c r="H157" s="101">
        <f t="shared" si="24"/>
        <v>9511000</v>
      </c>
    </row>
    <row r="158" spans="1:8" ht="36" x14ac:dyDescent="0.25">
      <c r="A158" s="98" t="s">
        <v>552</v>
      </c>
      <c r="B158" s="99" t="s">
        <v>367</v>
      </c>
      <c r="C158" s="115">
        <v>13</v>
      </c>
      <c r="D158" s="103" t="s">
        <v>553</v>
      </c>
      <c r="E158" s="100"/>
      <c r="F158" s="101">
        <f t="shared" si="24"/>
        <v>10612000</v>
      </c>
      <c r="G158" s="101">
        <f t="shared" si="24"/>
        <v>9311000</v>
      </c>
      <c r="H158" s="101">
        <f t="shared" si="24"/>
        <v>9511000</v>
      </c>
    </row>
    <row r="159" spans="1:8" ht="36" x14ac:dyDescent="0.25">
      <c r="A159" s="98" t="s">
        <v>533</v>
      </c>
      <c r="B159" s="99" t="s">
        <v>367</v>
      </c>
      <c r="C159" s="115">
        <v>13</v>
      </c>
      <c r="D159" s="98" t="s">
        <v>554</v>
      </c>
      <c r="E159" s="100"/>
      <c r="F159" s="101">
        <f>F160+F161+F162</f>
        <v>10612000</v>
      </c>
      <c r="G159" s="101">
        <f>G160+G161+G162</f>
        <v>9311000</v>
      </c>
      <c r="H159" s="101">
        <f>H160+H161+H162</f>
        <v>9511000</v>
      </c>
    </row>
    <row r="160" spans="1:8" ht="72" x14ac:dyDescent="0.25">
      <c r="A160" s="98" t="s">
        <v>376</v>
      </c>
      <c r="B160" s="99" t="s">
        <v>367</v>
      </c>
      <c r="C160" s="115">
        <v>13</v>
      </c>
      <c r="D160" s="98" t="s">
        <v>554</v>
      </c>
      <c r="E160" s="100">
        <v>100</v>
      </c>
      <c r="F160" s="101">
        <v>5136000</v>
      </c>
      <c r="G160" s="104">
        <v>5136000</v>
      </c>
      <c r="H160" s="104">
        <v>5136000</v>
      </c>
    </row>
    <row r="161" spans="1:8" ht="36" x14ac:dyDescent="0.25">
      <c r="A161" s="98" t="s">
        <v>387</v>
      </c>
      <c r="B161" s="99" t="s">
        <v>367</v>
      </c>
      <c r="C161" s="115">
        <v>13</v>
      </c>
      <c r="D161" s="98" t="s">
        <v>554</v>
      </c>
      <c r="E161" s="100">
        <v>200</v>
      </c>
      <c r="F161" s="104">
        <v>5351000</v>
      </c>
      <c r="G161" s="104">
        <v>4100000</v>
      </c>
      <c r="H161" s="104">
        <v>4300000</v>
      </c>
    </row>
    <row r="162" spans="1:8" x14ac:dyDescent="0.25">
      <c r="A162" s="102" t="s">
        <v>440</v>
      </c>
      <c r="B162" s="99" t="s">
        <v>367</v>
      </c>
      <c r="C162" s="115">
        <v>13</v>
      </c>
      <c r="D162" s="98" t="s">
        <v>554</v>
      </c>
      <c r="E162" s="100">
        <v>800</v>
      </c>
      <c r="F162" s="104">
        <v>125000</v>
      </c>
      <c r="G162" s="104">
        <v>75000</v>
      </c>
      <c r="H162" s="104">
        <v>75000</v>
      </c>
    </row>
    <row r="163" spans="1:8" ht="24" x14ac:dyDescent="0.25">
      <c r="A163" s="92" t="s">
        <v>555</v>
      </c>
      <c r="B163" s="97" t="s">
        <v>378</v>
      </c>
      <c r="C163" s="97" t="s">
        <v>556</v>
      </c>
      <c r="D163" s="94"/>
      <c r="E163" s="95"/>
      <c r="F163" s="96">
        <f>F164+F185</f>
        <v>6686000</v>
      </c>
      <c r="G163" s="96">
        <f>G164+G185</f>
        <v>6141000</v>
      </c>
      <c r="H163" s="96">
        <f>H164+H185</f>
        <v>6289000</v>
      </c>
    </row>
    <row r="164" spans="1:8" ht="48" x14ac:dyDescent="0.25">
      <c r="A164" s="124" t="s">
        <v>557</v>
      </c>
      <c r="B164" s="97" t="s">
        <v>378</v>
      </c>
      <c r="C164" s="97" t="s">
        <v>558</v>
      </c>
      <c r="D164" s="94"/>
      <c r="E164" s="95"/>
      <c r="F164" s="96">
        <f>F165</f>
        <v>6616000</v>
      </c>
      <c r="G164" s="96">
        <f>G165</f>
        <v>6091000</v>
      </c>
      <c r="H164" s="96">
        <f>H165</f>
        <v>6239000</v>
      </c>
    </row>
    <row r="165" spans="1:8" ht="72" x14ac:dyDescent="0.25">
      <c r="A165" s="102" t="s">
        <v>559</v>
      </c>
      <c r="B165" s="99" t="s">
        <v>378</v>
      </c>
      <c r="C165" s="99" t="s">
        <v>558</v>
      </c>
      <c r="D165" s="98" t="s">
        <v>560</v>
      </c>
      <c r="E165" s="100"/>
      <c r="F165" s="101">
        <f>F166+F173</f>
        <v>6616000</v>
      </c>
      <c r="G165" s="101">
        <f>G166+G173</f>
        <v>6091000</v>
      </c>
      <c r="H165" s="101">
        <f>H166+H173</f>
        <v>6239000</v>
      </c>
    </row>
    <row r="166" spans="1:8" ht="144" x14ac:dyDescent="0.25">
      <c r="A166" s="102" t="s">
        <v>561</v>
      </c>
      <c r="B166" s="99" t="s">
        <v>378</v>
      </c>
      <c r="C166" s="99" t="s">
        <v>558</v>
      </c>
      <c r="D166" s="98" t="s">
        <v>562</v>
      </c>
      <c r="E166" s="100"/>
      <c r="F166" s="101">
        <f>F170+F167</f>
        <v>5871000</v>
      </c>
      <c r="G166" s="101">
        <f>G170+G167</f>
        <v>5871000</v>
      </c>
      <c r="H166" s="101">
        <f>H170+H167</f>
        <v>6019000</v>
      </c>
    </row>
    <row r="167" spans="1:8" ht="48" x14ac:dyDescent="0.25">
      <c r="A167" s="102" t="s">
        <v>563</v>
      </c>
      <c r="B167" s="99" t="s">
        <v>378</v>
      </c>
      <c r="C167" s="99" t="s">
        <v>558</v>
      </c>
      <c r="D167" s="98" t="s">
        <v>564</v>
      </c>
      <c r="E167" s="100"/>
      <c r="F167" s="101">
        <f t="shared" ref="F167:H168" si="25">F168</f>
        <v>3000000</v>
      </c>
      <c r="G167" s="101">
        <f t="shared" si="25"/>
        <v>3000000</v>
      </c>
      <c r="H167" s="101">
        <f t="shared" si="25"/>
        <v>3148000</v>
      </c>
    </row>
    <row r="168" spans="1:8" ht="48" x14ac:dyDescent="0.25">
      <c r="A168" s="98" t="s">
        <v>565</v>
      </c>
      <c r="B168" s="99" t="s">
        <v>378</v>
      </c>
      <c r="C168" s="99" t="s">
        <v>558</v>
      </c>
      <c r="D168" s="98" t="s">
        <v>566</v>
      </c>
      <c r="E168" s="100"/>
      <c r="F168" s="101">
        <f t="shared" si="25"/>
        <v>3000000</v>
      </c>
      <c r="G168" s="101">
        <f t="shared" si="25"/>
        <v>3000000</v>
      </c>
      <c r="H168" s="101">
        <f t="shared" si="25"/>
        <v>3148000</v>
      </c>
    </row>
    <row r="169" spans="1:8" ht="36" x14ac:dyDescent="0.25">
      <c r="A169" s="98" t="s">
        <v>387</v>
      </c>
      <c r="B169" s="99" t="s">
        <v>378</v>
      </c>
      <c r="C169" s="99" t="s">
        <v>558</v>
      </c>
      <c r="D169" s="98" t="s">
        <v>566</v>
      </c>
      <c r="E169" s="100">
        <v>200</v>
      </c>
      <c r="F169" s="101">
        <v>3000000</v>
      </c>
      <c r="G169" s="101">
        <v>3000000</v>
      </c>
      <c r="H169" s="101">
        <v>3148000</v>
      </c>
    </row>
    <row r="170" spans="1:8" ht="60" x14ac:dyDescent="0.25">
      <c r="A170" s="102" t="s">
        <v>567</v>
      </c>
      <c r="B170" s="99" t="s">
        <v>378</v>
      </c>
      <c r="C170" s="99" t="s">
        <v>558</v>
      </c>
      <c r="D170" s="98" t="s">
        <v>568</v>
      </c>
      <c r="E170" s="100"/>
      <c r="F170" s="101">
        <f t="shared" ref="F170:H171" si="26">F171</f>
        <v>2871000</v>
      </c>
      <c r="G170" s="101">
        <f t="shared" si="26"/>
        <v>2871000</v>
      </c>
      <c r="H170" s="101">
        <f t="shared" si="26"/>
        <v>2871000</v>
      </c>
    </row>
    <row r="171" spans="1:8" ht="36" x14ac:dyDescent="0.25">
      <c r="A171" s="98" t="s">
        <v>533</v>
      </c>
      <c r="B171" s="99" t="s">
        <v>378</v>
      </c>
      <c r="C171" s="99" t="s">
        <v>558</v>
      </c>
      <c r="D171" s="98" t="s">
        <v>569</v>
      </c>
      <c r="E171" s="100"/>
      <c r="F171" s="101">
        <f t="shared" si="26"/>
        <v>2871000</v>
      </c>
      <c r="G171" s="101">
        <f t="shared" si="26"/>
        <v>2871000</v>
      </c>
      <c r="H171" s="101">
        <f t="shared" si="26"/>
        <v>2871000</v>
      </c>
    </row>
    <row r="172" spans="1:8" ht="72" x14ac:dyDescent="0.25">
      <c r="A172" s="102" t="s">
        <v>376</v>
      </c>
      <c r="B172" s="99" t="s">
        <v>378</v>
      </c>
      <c r="C172" s="99" t="s">
        <v>558</v>
      </c>
      <c r="D172" s="98" t="s">
        <v>569</v>
      </c>
      <c r="E172" s="100">
        <v>100</v>
      </c>
      <c r="F172" s="101">
        <v>2871000</v>
      </c>
      <c r="G172" s="104">
        <v>2871000</v>
      </c>
      <c r="H172" s="104">
        <v>2871000</v>
      </c>
    </row>
    <row r="173" spans="1:8" ht="120" x14ac:dyDescent="0.25">
      <c r="A173" s="102" t="s">
        <v>570</v>
      </c>
      <c r="B173" s="99" t="s">
        <v>378</v>
      </c>
      <c r="C173" s="99" t="s">
        <v>558</v>
      </c>
      <c r="D173" s="98" t="s">
        <v>571</v>
      </c>
      <c r="E173" s="100"/>
      <c r="F173" s="101">
        <f>F174+F178+F180</f>
        <v>745000</v>
      </c>
      <c r="G173" s="101">
        <f>G174+G178+G180</f>
        <v>220000</v>
      </c>
      <c r="H173" s="101">
        <f>H174+H178+H180</f>
        <v>220000</v>
      </c>
    </row>
    <row r="174" spans="1:8" ht="96" x14ac:dyDescent="0.25">
      <c r="A174" s="98" t="s">
        <v>572</v>
      </c>
      <c r="B174" s="99" t="s">
        <v>378</v>
      </c>
      <c r="C174" s="99" t="s">
        <v>558</v>
      </c>
      <c r="D174" s="98" t="s">
        <v>573</v>
      </c>
      <c r="E174" s="100"/>
      <c r="F174" s="101">
        <f t="shared" ref="F174:H175" si="27">F175</f>
        <v>120000</v>
      </c>
      <c r="G174" s="101">
        <f t="shared" si="27"/>
        <v>120000</v>
      </c>
      <c r="H174" s="101">
        <f t="shared" si="27"/>
        <v>120000</v>
      </c>
    </row>
    <row r="175" spans="1:8" ht="48" x14ac:dyDescent="0.25">
      <c r="A175" s="98" t="s">
        <v>565</v>
      </c>
      <c r="B175" s="99" t="s">
        <v>378</v>
      </c>
      <c r="C175" s="99" t="s">
        <v>558</v>
      </c>
      <c r="D175" s="98" t="s">
        <v>574</v>
      </c>
      <c r="E175" s="100"/>
      <c r="F175" s="101">
        <f t="shared" si="27"/>
        <v>120000</v>
      </c>
      <c r="G175" s="101">
        <f t="shared" si="27"/>
        <v>120000</v>
      </c>
      <c r="H175" s="101">
        <f t="shared" si="27"/>
        <v>120000</v>
      </c>
    </row>
    <row r="176" spans="1:8" ht="36" x14ac:dyDescent="0.25">
      <c r="A176" s="102" t="s">
        <v>387</v>
      </c>
      <c r="B176" s="99" t="s">
        <v>378</v>
      </c>
      <c r="C176" s="99" t="s">
        <v>558</v>
      </c>
      <c r="D176" s="98" t="s">
        <v>574</v>
      </c>
      <c r="E176" s="100">
        <v>200</v>
      </c>
      <c r="F176" s="101">
        <v>120000</v>
      </c>
      <c r="G176" s="101">
        <v>120000</v>
      </c>
      <c r="H176" s="101">
        <v>120000</v>
      </c>
    </row>
    <row r="177" spans="1:8" ht="72" x14ac:dyDescent="0.25">
      <c r="A177" s="102" t="s">
        <v>575</v>
      </c>
      <c r="B177" s="99" t="s">
        <v>378</v>
      </c>
      <c r="C177" s="99" t="s">
        <v>558</v>
      </c>
      <c r="D177" s="98" t="s">
        <v>576</v>
      </c>
      <c r="E177" s="100"/>
      <c r="F177" s="101">
        <f t="shared" ref="F177:H178" si="28">F178</f>
        <v>100000</v>
      </c>
      <c r="G177" s="101">
        <f t="shared" si="28"/>
        <v>100000</v>
      </c>
      <c r="H177" s="101">
        <f t="shared" si="28"/>
        <v>100000</v>
      </c>
    </row>
    <row r="178" spans="1:8" ht="48" x14ac:dyDescent="0.25">
      <c r="A178" s="102" t="s">
        <v>565</v>
      </c>
      <c r="B178" s="99" t="s">
        <v>378</v>
      </c>
      <c r="C178" s="99" t="s">
        <v>558</v>
      </c>
      <c r="D178" s="98" t="s">
        <v>577</v>
      </c>
      <c r="E178" s="100"/>
      <c r="F178" s="101">
        <f>F179</f>
        <v>100000</v>
      </c>
      <c r="G178" s="101">
        <f>G179</f>
        <v>100000</v>
      </c>
      <c r="H178" s="101">
        <f t="shared" si="28"/>
        <v>100000</v>
      </c>
    </row>
    <row r="179" spans="1:8" ht="36" x14ac:dyDescent="0.25">
      <c r="A179" s="102" t="s">
        <v>387</v>
      </c>
      <c r="B179" s="99" t="s">
        <v>378</v>
      </c>
      <c r="C179" s="99" t="s">
        <v>558</v>
      </c>
      <c r="D179" s="98" t="s">
        <v>577</v>
      </c>
      <c r="E179" s="100">
        <v>200</v>
      </c>
      <c r="F179" s="101">
        <v>100000</v>
      </c>
      <c r="G179" s="101">
        <v>100000</v>
      </c>
      <c r="H179" s="101">
        <v>100000</v>
      </c>
    </row>
    <row r="180" spans="1:8" ht="48" x14ac:dyDescent="0.25">
      <c r="A180" s="102" t="s">
        <v>578</v>
      </c>
      <c r="B180" s="99" t="s">
        <v>378</v>
      </c>
      <c r="C180" s="99" t="s">
        <v>558</v>
      </c>
      <c r="D180" s="98" t="s">
        <v>579</v>
      </c>
      <c r="E180" s="100"/>
      <c r="F180" s="101">
        <f>F181</f>
        <v>525000</v>
      </c>
      <c r="G180" s="101">
        <f>G181</f>
        <v>0</v>
      </c>
      <c r="H180" s="101">
        <f>H181</f>
        <v>0</v>
      </c>
    </row>
    <row r="181" spans="1:8" ht="36" x14ac:dyDescent="0.25">
      <c r="A181" s="102" t="s">
        <v>580</v>
      </c>
      <c r="B181" s="99" t="s">
        <v>378</v>
      </c>
      <c r="C181" s="99" t="s">
        <v>558</v>
      </c>
      <c r="D181" s="98" t="s">
        <v>581</v>
      </c>
      <c r="E181" s="100"/>
      <c r="F181" s="101">
        <f>F182+F183</f>
        <v>525000</v>
      </c>
      <c r="G181" s="101">
        <f>G182+G183</f>
        <v>0</v>
      </c>
      <c r="H181" s="101">
        <f>H182+H183</f>
        <v>0</v>
      </c>
    </row>
    <row r="182" spans="1:8" ht="36" x14ac:dyDescent="0.25">
      <c r="A182" s="102" t="s">
        <v>387</v>
      </c>
      <c r="B182" s="99" t="s">
        <v>378</v>
      </c>
      <c r="C182" s="99" t="s">
        <v>558</v>
      </c>
      <c r="D182" s="98" t="s">
        <v>581</v>
      </c>
      <c r="E182" s="100">
        <v>200</v>
      </c>
      <c r="F182" s="101">
        <v>525000</v>
      </c>
      <c r="G182" s="101">
        <v>0</v>
      </c>
      <c r="H182" s="101">
        <v>0</v>
      </c>
    </row>
    <row r="183" spans="1:8" ht="36" x14ac:dyDescent="0.25">
      <c r="A183" s="98" t="s">
        <v>582</v>
      </c>
      <c r="B183" s="99" t="s">
        <v>378</v>
      </c>
      <c r="C183" s="99" t="s">
        <v>558</v>
      </c>
      <c r="D183" s="98" t="s">
        <v>581</v>
      </c>
      <c r="E183" s="100">
        <v>400</v>
      </c>
      <c r="F183" s="101"/>
      <c r="G183" s="104"/>
      <c r="H183" s="104"/>
    </row>
    <row r="184" spans="1:8" ht="36" x14ac:dyDescent="0.25">
      <c r="A184" s="92" t="s">
        <v>583</v>
      </c>
      <c r="B184" s="97" t="s">
        <v>378</v>
      </c>
      <c r="C184" s="97" t="s">
        <v>584</v>
      </c>
      <c r="D184" s="94"/>
      <c r="E184" s="95"/>
      <c r="F184" s="96">
        <f>F185</f>
        <v>70000</v>
      </c>
      <c r="G184" s="96">
        <f>G185</f>
        <v>50000</v>
      </c>
      <c r="H184" s="96">
        <f>H185</f>
        <v>50000</v>
      </c>
    </row>
    <row r="185" spans="1:8" ht="48" x14ac:dyDescent="0.25">
      <c r="A185" s="102" t="s">
        <v>585</v>
      </c>
      <c r="B185" s="99" t="s">
        <v>378</v>
      </c>
      <c r="C185" s="99" t="s">
        <v>584</v>
      </c>
      <c r="D185" s="98" t="s">
        <v>417</v>
      </c>
      <c r="E185" s="100"/>
      <c r="F185" s="101">
        <f>F186</f>
        <v>70000</v>
      </c>
      <c r="G185" s="101">
        <f t="shared" ref="G185:H187" si="29">G186</f>
        <v>50000</v>
      </c>
      <c r="H185" s="101">
        <f t="shared" si="29"/>
        <v>50000</v>
      </c>
    </row>
    <row r="186" spans="1:8" ht="84" x14ac:dyDescent="0.25">
      <c r="A186" s="102" t="s">
        <v>586</v>
      </c>
      <c r="B186" s="99" t="s">
        <v>378</v>
      </c>
      <c r="C186" s="99" t="s">
        <v>584</v>
      </c>
      <c r="D186" s="98" t="s">
        <v>522</v>
      </c>
      <c r="E186" s="100"/>
      <c r="F186" s="101">
        <f>F187</f>
        <v>70000</v>
      </c>
      <c r="G186" s="101">
        <f t="shared" si="29"/>
        <v>50000</v>
      </c>
      <c r="H186" s="101">
        <f t="shared" si="29"/>
        <v>50000</v>
      </c>
    </row>
    <row r="187" spans="1:8" ht="48" x14ac:dyDescent="0.25">
      <c r="A187" s="117" t="s">
        <v>587</v>
      </c>
      <c r="B187" s="99" t="s">
        <v>378</v>
      </c>
      <c r="C187" s="99" t="s">
        <v>584</v>
      </c>
      <c r="D187" s="103" t="s">
        <v>588</v>
      </c>
      <c r="E187" s="100"/>
      <c r="F187" s="101">
        <f>F188</f>
        <v>70000</v>
      </c>
      <c r="G187" s="101">
        <f t="shared" si="29"/>
        <v>50000</v>
      </c>
      <c r="H187" s="101">
        <f t="shared" si="29"/>
        <v>50000</v>
      </c>
    </row>
    <row r="188" spans="1:8" ht="48" x14ac:dyDescent="0.25">
      <c r="A188" s="117" t="s">
        <v>589</v>
      </c>
      <c r="B188" s="99" t="s">
        <v>378</v>
      </c>
      <c r="C188" s="99" t="s">
        <v>584</v>
      </c>
      <c r="D188" s="98" t="s">
        <v>590</v>
      </c>
      <c r="E188" s="100"/>
      <c r="F188" s="101">
        <f>F189+F190</f>
        <v>70000</v>
      </c>
      <c r="G188" s="101">
        <f>G189+G190</f>
        <v>50000</v>
      </c>
      <c r="H188" s="101">
        <f>H189+H190</f>
        <v>50000</v>
      </c>
    </row>
    <row r="189" spans="1:8" ht="36" x14ac:dyDescent="0.25">
      <c r="A189" s="98" t="s">
        <v>387</v>
      </c>
      <c r="B189" s="99" t="s">
        <v>378</v>
      </c>
      <c r="C189" s="99" t="s">
        <v>584</v>
      </c>
      <c r="D189" s="98" t="s">
        <v>590</v>
      </c>
      <c r="E189" s="100">
        <v>200</v>
      </c>
      <c r="F189" s="104">
        <v>20000</v>
      </c>
      <c r="G189" s="104">
        <v>0</v>
      </c>
      <c r="H189" s="104">
        <v>0</v>
      </c>
    </row>
    <row r="190" spans="1:8" ht="24" x14ac:dyDescent="0.25">
      <c r="A190" s="117" t="s">
        <v>527</v>
      </c>
      <c r="B190" s="99" t="s">
        <v>378</v>
      </c>
      <c r="C190" s="99" t="s">
        <v>584</v>
      </c>
      <c r="D190" s="98" t="s">
        <v>590</v>
      </c>
      <c r="E190" s="100">
        <v>300</v>
      </c>
      <c r="F190" s="104">
        <v>50000</v>
      </c>
      <c r="G190" s="104">
        <v>50000</v>
      </c>
      <c r="H190" s="104">
        <v>50000</v>
      </c>
    </row>
    <row r="191" spans="1:8" x14ac:dyDescent="0.25">
      <c r="A191" s="92" t="s">
        <v>591</v>
      </c>
      <c r="B191" s="97" t="s">
        <v>394</v>
      </c>
      <c r="C191" s="97" t="s">
        <v>556</v>
      </c>
      <c r="D191" s="94"/>
      <c r="E191" s="95"/>
      <c r="F191" s="96">
        <f>F231+F198+F192</f>
        <v>47538567</v>
      </c>
      <c r="G191" s="96">
        <f>G231+G198+G192</f>
        <v>100065012</v>
      </c>
      <c r="H191" s="96">
        <f>H231+H198+H192</f>
        <v>11906200</v>
      </c>
    </row>
    <row r="192" spans="1:8" x14ac:dyDescent="0.25">
      <c r="A192" s="92" t="s">
        <v>592</v>
      </c>
      <c r="B192" s="97" t="s">
        <v>394</v>
      </c>
      <c r="C192" s="97" t="s">
        <v>593</v>
      </c>
      <c r="D192" s="94"/>
      <c r="E192" s="95"/>
      <c r="F192" s="96">
        <f t="shared" ref="F192:H193" si="30">F193</f>
        <v>2000000</v>
      </c>
      <c r="G192" s="96">
        <f t="shared" si="30"/>
        <v>2000000</v>
      </c>
      <c r="H192" s="96">
        <f t="shared" si="30"/>
        <v>2000000</v>
      </c>
    </row>
    <row r="193" spans="1:8" ht="60" x14ac:dyDescent="0.25">
      <c r="A193" s="98" t="s">
        <v>513</v>
      </c>
      <c r="B193" s="99" t="s">
        <v>394</v>
      </c>
      <c r="C193" s="99" t="s">
        <v>593</v>
      </c>
      <c r="D193" s="98" t="s">
        <v>514</v>
      </c>
      <c r="E193" s="100"/>
      <c r="F193" s="101">
        <f t="shared" si="30"/>
        <v>2000000</v>
      </c>
      <c r="G193" s="101">
        <f t="shared" si="30"/>
        <v>2000000</v>
      </c>
      <c r="H193" s="101">
        <f t="shared" si="30"/>
        <v>2000000</v>
      </c>
    </row>
    <row r="194" spans="1:8" ht="36" x14ac:dyDescent="0.25">
      <c r="A194" s="102" t="s">
        <v>594</v>
      </c>
      <c r="B194" s="99" t="s">
        <v>394</v>
      </c>
      <c r="C194" s="99" t="s">
        <v>593</v>
      </c>
      <c r="D194" s="98" t="s">
        <v>595</v>
      </c>
      <c r="E194" s="100"/>
      <c r="F194" s="101">
        <f>F196</f>
        <v>2000000</v>
      </c>
      <c r="G194" s="101">
        <f>G196</f>
        <v>2000000</v>
      </c>
      <c r="H194" s="101">
        <f>H196</f>
        <v>2000000</v>
      </c>
    </row>
    <row r="195" spans="1:8" ht="132" x14ac:dyDescent="0.25">
      <c r="A195" s="125" t="s">
        <v>596</v>
      </c>
      <c r="B195" s="99" t="s">
        <v>394</v>
      </c>
      <c r="C195" s="99" t="s">
        <v>593</v>
      </c>
      <c r="D195" s="98" t="s">
        <v>597</v>
      </c>
      <c r="E195" s="100"/>
      <c r="F195" s="101">
        <f t="shared" ref="F195:H196" si="31">F196</f>
        <v>2000000</v>
      </c>
      <c r="G195" s="101">
        <f t="shared" si="31"/>
        <v>2000000</v>
      </c>
      <c r="H195" s="101">
        <f t="shared" si="31"/>
        <v>2000000</v>
      </c>
    </row>
    <row r="196" spans="1:8" ht="24" x14ac:dyDescent="0.25">
      <c r="A196" s="102" t="s">
        <v>598</v>
      </c>
      <c r="B196" s="99" t="s">
        <v>394</v>
      </c>
      <c r="C196" s="99" t="s">
        <v>593</v>
      </c>
      <c r="D196" s="98" t="s">
        <v>599</v>
      </c>
      <c r="E196" s="100"/>
      <c r="F196" s="101">
        <f t="shared" si="31"/>
        <v>2000000</v>
      </c>
      <c r="G196" s="101">
        <f t="shared" si="31"/>
        <v>2000000</v>
      </c>
      <c r="H196" s="101">
        <f t="shared" si="31"/>
        <v>2000000</v>
      </c>
    </row>
    <row r="197" spans="1:8" x14ac:dyDescent="0.25">
      <c r="A197" s="102" t="s">
        <v>440</v>
      </c>
      <c r="B197" s="99" t="s">
        <v>394</v>
      </c>
      <c r="C197" s="99" t="s">
        <v>593</v>
      </c>
      <c r="D197" s="98" t="s">
        <v>599</v>
      </c>
      <c r="E197" s="100">
        <v>800</v>
      </c>
      <c r="F197" s="101">
        <v>2000000</v>
      </c>
      <c r="G197" s="104">
        <v>2000000</v>
      </c>
      <c r="H197" s="104">
        <v>2000000</v>
      </c>
    </row>
    <row r="198" spans="1:8" ht="24" x14ac:dyDescent="0.25">
      <c r="A198" s="92" t="s">
        <v>600</v>
      </c>
      <c r="B198" s="97" t="s">
        <v>394</v>
      </c>
      <c r="C198" s="97" t="s">
        <v>601</v>
      </c>
      <c r="D198" s="94"/>
      <c r="E198" s="95"/>
      <c r="F198" s="96">
        <f t="shared" ref="F198:H199" si="32">F199</f>
        <v>45508567</v>
      </c>
      <c r="G198" s="96">
        <f t="shared" si="32"/>
        <v>98035012</v>
      </c>
      <c r="H198" s="96">
        <f t="shared" si="32"/>
        <v>9876200</v>
      </c>
    </row>
    <row r="199" spans="1:8" ht="60" x14ac:dyDescent="0.25">
      <c r="A199" s="98" t="s">
        <v>513</v>
      </c>
      <c r="B199" s="99" t="s">
        <v>394</v>
      </c>
      <c r="C199" s="99" t="s">
        <v>601</v>
      </c>
      <c r="D199" s="98" t="s">
        <v>514</v>
      </c>
      <c r="E199" s="100"/>
      <c r="F199" s="101">
        <f t="shared" si="32"/>
        <v>45508567</v>
      </c>
      <c r="G199" s="101">
        <f t="shared" si="32"/>
        <v>98035012</v>
      </c>
      <c r="H199" s="101">
        <f t="shared" si="32"/>
        <v>9876200</v>
      </c>
    </row>
    <row r="200" spans="1:8" ht="36" x14ac:dyDescent="0.25">
      <c r="A200" s="98" t="s">
        <v>602</v>
      </c>
      <c r="B200" s="99" t="s">
        <v>394</v>
      </c>
      <c r="C200" s="99" t="s">
        <v>601</v>
      </c>
      <c r="D200" s="98" t="s">
        <v>603</v>
      </c>
      <c r="E200" s="100"/>
      <c r="F200" s="101">
        <f>F201+F208</f>
        <v>45508567</v>
      </c>
      <c r="G200" s="101">
        <f>G201+G208</f>
        <v>98035012</v>
      </c>
      <c r="H200" s="101">
        <f>H201+H208</f>
        <v>9876200</v>
      </c>
    </row>
    <row r="201" spans="1:8" ht="72" x14ac:dyDescent="0.25">
      <c r="A201" s="125" t="s">
        <v>604</v>
      </c>
      <c r="B201" s="99" t="s">
        <v>394</v>
      </c>
      <c r="C201" s="99" t="s">
        <v>601</v>
      </c>
      <c r="D201" s="98" t="s">
        <v>605</v>
      </c>
      <c r="E201" s="100"/>
      <c r="F201" s="101">
        <f>F206+F202+F204</f>
        <v>9926000</v>
      </c>
      <c r="G201" s="101">
        <f>G206+G202</f>
        <v>7073583</v>
      </c>
      <c r="H201" s="101">
        <f>H206+H202</f>
        <v>7876200</v>
      </c>
    </row>
    <row r="202" spans="1:8" ht="36" x14ac:dyDescent="0.25">
      <c r="A202" s="125" t="s">
        <v>606</v>
      </c>
      <c r="B202" s="99" t="s">
        <v>394</v>
      </c>
      <c r="C202" s="99" t="s">
        <v>601</v>
      </c>
      <c r="D202" s="98" t="s">
        <v>607</v>
      </c>
      <c r="E202" s="100"/>
      <c r="F202" s="101">
        <f>F203</f>
        <v>2500000</v>
      </c>
      <c r="G202" s="101">
        <f>G203</f>
        <v>2000000</v>
      </c>
      <c r="H202" s="101">
        <f>H203</f>
        <v>2000000</v>
      </c>
    </row>
    <row r="203" spans="1:8" ht="36" x14ac:dyDescent="0.25">
      <c r="A203" s="102" t="s">
        <v>582</v>
      </c>
      <c r="B203" s="99" t="s">
        <v>394</v>
      </c>
      <c r="C203" s="99" t="s">
        <v>601</v>
      </c>
      <c r="D203" s="98" t="s">
        <v>607</v>
      </c>
      <c r="E203" s="100">
        <v>400</v>
      </c>
      <c r="F203" s="101">
        <v>2500000</v>
      </c>
      <c r="G203" s="101">
        <v>2000000</v>
      </c>
      <c r="H203" s="101">
        <v>2000000</v>
      </c>
    </row>
    <row r="204" spans="1:8" ht="60" x14ac:dyDescent="0.25">
      <c r="A204" s="102" t="s">
        <v>608</v>
      </c>
      <c r="B204" s="99" t="s">
        <v>394</v>
      </c>
      <c r="C204" s="99" t="s">
        <v>601</v>
      </c>
      <c r="D204" s="98" t="s">
        <v>609</v>
      </c>
      <c r="E204" s="100"/>
      <c r="F204" s="101">
        <f>F205</f>
        <v>1638380</v>
      </c>
      <c r="G204" s="101">
        <f>G205</f>
        <v>0</v>
      </c>
      <c r="H204" s="101">
        <f>H205</f>
        <v>0</v>
      </c>
    </row>
    <row r="205" spans="1:8" x14ac:dyDescent="0.25">
      <c r="A205" s="102" t="s">
        <v>610</v>
      </c>
      <c r="B205" s="99" t="s">
        <v>394</v>
      </c>
      <c r="C205" s="99" t="s">
        <v>601</v>
      </c>
      <c r="D205" s="98" t="s">
        <v>609</v>
      </c>
      <c r="E205" s="100">
        <v>500</v>
      </c>
      <c r="F205" s="101">
        <v>1638380</v>
      </c>
      <c r="G205" s="101"/>
      <c r="H205" s="101"/>
    </row>
    <row r="206" spans="1:8" ht="36" x14ac:dyDescent="0.25">
      <c r="A206" s="102" t="s">
        <v>611</v>
      </c>
      <c r="B206" s="99" t="s">
        <v>394</v>
      </c>
      <c r="C206" s="99" t="s">
        <v>601</v>
      </c>
      <c r="D206" s="98" t="s">
        <v>612</v>
      </c>
      <c r="E206" s="100"/>
      <c r="F206" s="101">
        <f>F207</f>
        <v>5787620</v>
      </c>
      <c r="G206" s="101">
        <f>G207</f>
        <v>5073583</v>
      </c>
      <c r="H206" s="101">
        <f>H207</f>
        <v>5876200</v>
      </c>
    </row>
    <row r="207" spans="1:8" ht="36" x14ac:dyDescent="0.25">
      <c r="A207" s="98" t="s">
        <v>387</v>
      </c>
      <c r="B207" s="99" t="s">
        <v>394</v>
      </c>
      <c r="C207" s="99" t="s">
        <v>601</v>
      </c>
      <c r="D207" s="98" t="s">
        <v>612</v>
      </c>
      <c r="E207" s="100">
        <v>200</v>
      </c>
      <c r="F207" s="101">
        <v>5787620</v>
      </c>
      <c r="G207" s="101">
        <v>5073583</v>
      </c>
      <c r="H207" s="101">
        <v>5876200</v>
      </c>
    </row>
    <row r="208" spans="1:8" ht="120" x14ac:dyDescent="0.25">
      <c r="A208" s="125" t="s">
        <v>613</v>
      </c>
      <c r="B208" s="99" t="s">
        <v>394</v>
      </c>
      <c r="C208" s="99" t="s">
        <v>601</v>
      </c>
      <c r="D208" s="98" t="s">
        <v>614</v>
      </c>
      <c r="E208" s="100"/>
      <c r="F208" s="104">
        <f>F215+F217+F223+F225+F219+F221+F227+F229+F209+F212</f>
        <v>35582567</v>
      </c>
      <c r="G208" s="104">
        <f>G215+G217+G223+G225+G219+G221+G227+G229+G209+G212</f>
        <v>90961429</v>
      </c>
      <c r="H208" s="104">
        <f>H215+H217+H223+H225+H219+H221+H227+H229+H209+H212</f>
        <v>2000000</v>
      </c>
    </row>
    <row r="209" spans="1:8" ht="60" x14ac:dyDescent="0.25">
      <c r="A209" s="125" t="s">
        <v>615</v>
      </c>
      <c r="B209" s="99" t="s">
        <v>394</v>
      </c>
      <c r="C209" s="99" t="s">
        <v>601</v>
      </c>
      <c r="D209" s="98" t="s">
        <v>616</v>
      </c>
      <c r="E209" s="100"/>
      <c r="F209" s="104">
        <f>F211+F210</f>
        <v>19264378</v>
      </c>
      <c r="G209" s="104">
        <f t="shared" ref="G209:H209" si="33">G211+G210</f>
        <v>88228912</v>
      </c>
      <c r="H209" s="104">
        <f t="shared" si="33"/>
        <v>0</v>
      </c>
    </row>
    <row r="210" spans="1:8" ht="36" x14ac:dyDescent="0.25">
      <c r="A210" s="98" t="s">
        <v>387</v>
      </c>
      <c r="B210" s="99" t="s">
        <v>394</v>
      </c>
      <c r="C210" s="99" t="s">
        <v>601</v>
      </c>
      <c r="D210" s="98" t="s">
        <v>616</v>
      </c>
      <c r="E210" s="100">
        <v>200</v>
      </c>
      <c r="F210" s="104"/>
      <c r="G210" s="104">
        <v>74244198</v>
      </c>
      <c r="H210" s="104"/>
    </row>
    <row r="211" spans="1:8" ht="36" x14ac:dyDescent="0.25">
      <c r="A211" s="102" t="s">
        <v>582</v>
      </c>
      <c r="B211" s="99" t="s">
        <v>394</v>
      </c>
      <c r="C211" s="99" t="s">
        <v>601</v>
      </c>
      <c r="D211" s="98" t="s">
        <v>616</v>
      </c>
      <c r="E211" s="100">
        <v>400</v>
      </c>
      <c r="F211" s="101">
        <v>19264378</v>
      </c>
      <c r="G211" s="101">
        <v>13984714</v>
      </c>
      <c r="H211" s="126">
        <v>0</v>
      </c>
    </row>
    <row r="212" spans="1:8" ht="60" x14ac:dyDescent="0.25">
      <c r="A212" s="127" t="s">
        <v>615</v>
      </c>
      <c r="B212" s="99" t="s">
        <v>394</v>
      </c>
      <c r="C212" s="99" t="s">
        <v>601</v>
      </c>
      <c r="D212" s="98" t="s">
        <v>617</v>
      </c>
      <c r="E212" s="100"/>
      <c r="F212" s="101">
        <f>F213+F214</f>
        <v>997807</v>
      </c>
      <c r="G212" s="101">
        <f>G213+G214</f>
        <v>2732517</v>
      </c>
      <c r="H212" s="101">
        <f>H213+H214</f>
        <v>2000000</v>
      </c>
    </row>
    <row r="213" spans="1:8" ht="36" x14ac:dyDescent="0.25">
      <c r="A213" s="98" t="s">
        <v>387</v>
      </c>
      <c r="B213" s="99" t="s">
        <v>394</v>
      </c>
      <c r="C213" s="99" t="s">
        <v>601</v>
      </c>
      <c r="D213" s="98" t="s">
        <v>617</v>
      </c>
      <c r="E213" s="100">
        <v>200</v>
      </c>
      <c r="F213" s="101">
        <v>402000</v>
      </c>
      <c r="G213" s="101">
        <v>2300000</v>
      </c>
      <c r="H213" s="126">
        <v>1500000</v>
      </c>
    </row>
    <row r="214" spans="1:8" ht="36" x14ac:dyDescent="0.25">
      <c r="A214" s="102" t="s">
        <v>582</v>
      </c>
      <c r="B214" s="99" t="s">
        <v>394</v>
      </c>
      <c r="C214" s="99" t="s">
        <v>601</v>
      </c>
      <c r="D214" s="98" t="s">
        <v>617</v>
      </c>
      <c r="E214" s="100">
        <v>400</v>
      </c>
      <c r="F214" s="101">
        <v>595807</v>
      </c>
      <c r="G214" s="101">
        <v>432517</v>
      </c>
      <c r="H214" s="126">
        <v>500000</v>
      </c>
    </row>
    <row r="215" spans="1:8" ht="60" x14ac:dyDescent="0.25">
      <c r="A215" s="102" t="s">
        <v>618</v>
      </c>
      <c r="B215" s="99" t="s">
        <v>394</v>
      </c>
      <c r="C215" s="99" t="s">
        <v>601</v>
      </c>
      <c r="D215" s="98" t="s">
        <v>619</v>
      </c>
      <c r="E215" s="100"/>
      <c r="F215" s="104">
        <f>F216</f>
        <v>2400000</v>
      </c>
      <c r="G215" s="104">
        <f>G216</f>
        <v>0</v>
      </c>
      <c r="H215" s="104">
        <f>H216</f>
        <v>0</v>
      </c>
    </row>
    <row r="216" spans="1:8" ht="36" x14ac:dyDescent="0.25">
      <c r="A216" s="98" t="s">
        <v>387</v>
      </c>
      <c r="B216" s="99" t="s">
        <v>394</v>
      </c>
      <c r="C216" s="99" t="s">
        <v>601</v>
      </c>
      <c r="D216" s="98" t="s">
        <v>619</v>
      </c>
      <c r="E216" s="100">
        <v>200</v>
      </c>
      <c r="F216" s="104">
        <v>2400000</v>
      </c>
      <c r="G216" s="104">
        <v>0</v>
      </c>
      <c r="H216" s="104">
        <v>0</v>
      </c>
    </row>
    <row r="217" spans="1:8" ht="60" x14ac:dyDescent="0.25">
      <c r="A217" s="102" t="s">
        <v>620</v>
      </c>
      <c r="B217" s="99" t="s">
        <v>394</v>
      </c>
      <c r="C217" s="99" t="s">
        <v>601</v>
      </c>
      <c r="D217" s="98" t="s">
        <v>621</v>
      </c>
      <c r="E217" s="100"/>
      <c r="F217" s="104">
        <f>F218</f>
        <v>1656586</v>
      </c>
      <c r="G217" s="104">
        <f>G218</f>
        <v>0</v>
      </c>
      <c r="H217" s="104">
        <f>H218</f>
        <v>0</v>
      </c>
    </row>
    <row r="218" spans="1:8" ht="36" x14ac:dyDescent="0.25">
      <c r="A218" s="98" t="s">
        <v>387</v>
      </c>
      <c r="B218" s="99" t="s">
        <v>394</v>
      </c>
      <c r="C218" s="99" t="s">
        <v>601</v>
      </c>
      <c r="D218" s="98" t="s">
        <v>621</v>
      </c>
      <c r="E218" s="100">
        <v>200</v>
      </c>
      <c r="F218" s="104">
        <v>1656586</v>
      </c>
      <c r="G218" s="104">
        <v>0</v>
      </c>
      <c r="H218" s="104">
        <v>0</v>
      </c>
    </row>
    <row r="219" spans="1:8" ht="48" x14ac:dyDescent="0.25">
      <c r="A219" s="98" t="s">
        <v>622</v>
      </c>
      <c r="B219" s="99" t="s">
        <v>394</v>
      </c>
      <c r="C219" s="99" t="s">
        <v>601</v>
      </c>
      <c r="D219" s="98" t="s">
        <v>623</v>
      </c>
      <c r="E219" s="100"/>
      <c r="F219" s="104">
        <f>F220</f>
        <v>1296558</v>
      </c>
      <c r="G219" s="104">
        <f>G220</f>
        <v>0</v>
      </c>
      <c r="H219" s="104">
        <f>H220</f>
        <v>0</v>
      </c>
    </row>
    <row r="220" spans="1:8" ht="36" x14ac:dyDescent="0.25">
      <c r="A220" s="98" t="s">
        <v>387</v>
      </c>
      <c r="B220" s="99" t="s">
        <v>394</v>
      </c>
      <c r="C220" s="99" t="s">
        <v>601</v>
      </c>
      <c r="D220" s="98" t="s">
        <v>623</v>
      </c>
      <c r="E220" s="100">
        <v>200</v>
      </c>
      <c r="F220" s="104">
        <v>1296558</v>
      </c>
      <c r="G220" s="104">
        <v>0</v>
      </c>
      <c r="H220" s="104">
        <v>0</v>
      </c>
    </row>
    <row r="221" spans="1:8" ht="60" x14ac:dyDescent="0.25">
      <c r="A221" s="98" t="s">
        <v>624</v>
      </c>
      <c r="B221" s="99" t="s">
        <v>394</v>
      </c>
      <c r="C221" s="99" t="s">
        <v>601</v>
      </c>
      <c r="D221" s="98" t="s">
        <v>625</v>
      </c>
      <c r="E221" s="100"/>
      <c r="F221" s="104">
        <f>F222</f>
        <v>2400000</v>
      </c>
      <c r="G221" s="104">
        <f>G222</f>
        <v>0</v>
      </c>
      <c r="H221" s="104">
        <f>H222</f>
        <v>0</v>
      </c>
    </row>
    <row r="222" spans="1:8" ht="36" x14ac:dyDescent="0.25">
      <c r="A222" s="98" t="s">
        <v>387</v>
      </c>
      <c r="B222" s="99" t="s">
        <v>394</v>
      </c>
      <c r="C222" s="99" t="s">
        <v>601</v>
      </c>
      <c r="D222" s="98" t="s">
        <v>625</v>
      </c>
      <c r="E222" s="100">
        <v>200</v>
      </c>
      <c r="F222" s="104">
        <v>2400000</v>
      </c>
      <c r="G222" s="104">
        <v>0</v>
      </c>
      <c r="H222" s="104">
        <v>0</v>
      </c>
    </row>
    <row r="223" spans="1:8" ht="72" x14ac:dyDescent="0.25">
      <c r="A223" s="102" t="s">
        <v>626</v>
      </c>
      <c r="B223" s="99" t="s">
        <v>394</v>
      </c>
      <c r="C223" s="99" t="s">
        <v>601</v>
      </c>
      <c r="D223" s="98" t="s">
        <v>627</v>
      </c>
      <c r="E223" s="100"/>
      <c r="F223" s="104">
        <f>F224</f>
        <v>2750622</v>
      </c>
      <c r="G223" s="104">
        <f>G224</f>
        <v>0</v>
      </c>
      <c r="H223" s="104">
        <f>H224</f>
        <v>0</v>
      </c>
    </row>
    <row r="224" spans="1:8" ht="36" x14ac:dyDescent="0.25">
      <c r="A224" s="98" t="s">
        <v>387</v>
      </c>
      <c r="B224" s="99" t="s">
        <v>394</v>
      </c>
      <c r="C224" s="99" t="s">
        <v>601</v>
      </c>
      <c r="D224" s="98" t="s">
        <v>627</v>
      </c>
      <c r="E224" s="100">
        <v>200</v>
      </c>
      <c r="F224" s="104">
        <v>2750622</v>
      </c>
      <c r="G224" s="104">
        <v>0</v>
      </c>
      <c r="H224" s="104">
        <v>0</v>
      </c>
    </row>
    <row r="225" spans="1:8" ht="72" x14ac:dyDescent="0.25">
      <c r="A225" s="102" t="s">
        <v>628</v>
      </c>
      <c r="B225" s="99" t="s">
        <v>394</v>
      </c>
      <c r="C225" s="99" t="s">
        <v>601</v>
      </c>
      <c r="D225" s="98" t="s">
        <v>629</v>
      </c>
      <c r="E225" s="100"/>
      <c r="F225" s="104">
        <f>F226</f>
        <v>1104391</v>
      </c>
      <c r="G225" s="104">
        <f>G226</f>
        <v>0</v>
      </c>
      <c r="H225" s="104">
        <f>H226</f>
        <v>0</v>
      </c>
    </row>
    <row r="226" spans="1:8" ht="36" x14ac:dyDescent="0.25">
      <c r="A226" s="98" t="s">
        <v>387</v>
      </c>
      <c r="B226" s="99" t="s">
        <v>394</v>
      </c>
      <c r="C226" s="99" t="s">
        <v>601</v>
      </c>
      <c r="D226" s="98" t="s">
        <v>629</v>
      </c>
      <c r="E226" s="100">
        <v>200</v>
      </c>
      <c r="F226" s="104">
        <v>1104391</v>
      </c>
      <c r="G226" s="104">
        <v>0</v>
      </c>
      <c r="H226" s="104">
        <v>0</v>
      </c>
    </row>
    <row r="227" spans="1:8" ht="60" x14ac:dyDescent="0.25">
      <c r="A227" s="98" t="s">
        <v>630</v>
      </c>
      <c r="B227" s="99" t="s">
        <v>394</v>
      </c>
      <c r="C227" s="99" t="s">
        <v>601</v>
      </c>
      <c r="D227" s="98" t="s">
        <v>631</v>
      </c>
      <c r="E227" s="100"/>
      <c r="F227" s="104">
        <f>F228</f>
        <v>864372</v>
      </c>
      <c r="G227" s="104">
        <f>G228</f>
        <v>0</v>
      </c>
      <c r="H227" s="104">
        <f>H228</f>
        <v>0</v>
      </c>
    </row>
    <row r="228" spans="1:8" ht="36" x14ac:dyDescent="0.25">
      <c r="A228" s="98" t="s">
        <v>387</v>
      </c>
      <c r="B228" s="99" t="s">
        <v>394</v>
      </c>
      <c r="C228" s="99" t="s">
        <v>601</v>
      </c>
      <c r="D228" s="98" t="s">
        <v>631</v>
      </c>
      <c r="E228" s="100">
        <v>200</v>
      </c>
      <c r="F228" s="104">
        <v>864372</v>
      </c>
      <c r="G228" s="104">
        <v>0</v>
      </c>
      <c r="H228" s="104">
        <v>0</v>
      </c>
    </row>
    <row r="229" spans="1:8" ht="72" x14ac:dyDescent="0.25">
      <c r="A229" s="98" t="s">
        <v>632</v>
      </c>
      <c r="B229" s="99" t="s">
        <v>394</v>
      </c>
      <c r="C229" s="99" t="s">
        <v>601</v>
      </c>
      <c r="D229" s="98" t="s">
        <v>633</v>
      </c>
      <c r="E229" s="100"/>
      <c r="F229" s="104">
        <f>F230</f>
        <v>2847853</v>
      </c>
      <c r="G229" s="104">
        <f>G230</f>
        <v>0</v>
      </c>
      <c r="H229" s="104">
        <f>H230</f>
        <v>0</v>
      </c>
    </row>
    <row r="230" spans="1:8" ht="36" x14ac:dyDescent="0.25">
      <c r="A230" s="98" t="s">
        <v>387</v>
      </c>
      <c r="B230" s="99" t="s">
        <v>394</v>
      </c>
      <c r="C230" s="99" t="s">
        <v>601</v>
      </c>
      <c r="D230" s="98" t="s">
        <v>633</v>
      </c>
      <c r="E230" s="100">
        <v>200</v>
      </c>
      <c r="F230" s="104">
        <v>2847853</v>
      </c>
      <c r="G230" s="104">
        <v>0</v>
      </c>
      <c r="H230" s="104">
        <v>0</v>
      </c>
    </row>
    <row r="231" spans="1:8" ht="24" x14ac:dyDescent="0.25">
      <c r="A231" s="92" t="s">
        <v>634</v>
      </c>
      <c r="B231" s="97" t="s">
        <v>394</v>
      </c>
      <c r="C231" s="97" t="s">
        <v>635</v>
      </c>
      <c r="D231" s="94"/>
      <c r="E231" s="95"/>
      <c r="F231" s="96">
        <f>F232</f>
        <v>30000</v>
      </c>
      <c r="G231" s="96">
        <f>G232</f>
        <v>30000</v>
      </c>
      <c r="H231" s="96">
        <f>H232</f>
        <v>30000</v>
      </c>
    </row>
    <row r="232" spans="1:8" ht="36" x14ac:dyDescent="0.25">
      <c r="A232" s="98" t="s">
        <v>636</v>
      </c>
      <c r="B232" s="99" t="s">
        <v>394</v>
      </c>
      <c r="C232" s="115">
        <v>12</v>
      </c>
      <c r="D232" s="98">
        <v>15</v>
      </c>
      <c r="E232" s="100"/>
      <c r="F232" s="107">
        <f t="shared" ref="F232:H235" si="34">F233</f>
        <v>30000</v>
      </c>
      <c r="G232" s="107">
        <f t="shared" si="34"/>
        <v>30000</v>
      </c>
      <c r="H232" s="107">
        <f t="shared" si="34"/>
        <v>30000</v>
      </c>
    </row>
    <row r="233" spans="1:8" ht="60" x14ac:dyDescent="0.25">
      <c r="A233" s="98" t="s">
        <v>637</v>
      </c>
      <c r="B233" s="99" t="s">
        <v>394</v>
      </c>
      <c r="C233" s="115">
        <v>12</v>
      </c>
      <c r="D233" s="98" t="s">
        <v>638</v>
      </c>
      <c r="E233" s="100"/>
      <c r="F233" s="107">
        <f t="shared" si="34"/>
        <v>30000</v>
      </c>
      <c r="G233" s="107">
        <f t="shared" si="34"/>
        <v>30000</v>
      </c>
      <c r="H233" s="107">
        <f t="shared" si="34"/>
        <v>30000</v>
      </c>
    </row>
    <row r="234" spans="1:8" ht="72" x14ac:dyDescent="0.25">
      <c r="A234" s="98" t="s">
        <v>639</v>
      </c>
      <c r="B234" s="99" t="s">
        <v>394</v>
      </c>
      <c r="C234" s="115">
        <v>12</v>
      </c>
      <c r="D234" s="98" t="s">
        <v>640</v>
      </c>
      <c r="E234" s="100"/>
      <c r="F234" s="107">
        <f t="shared" si="34"/>
        <v>30000</v>
      </c>
      <c r="G234" s="107">
        <f t="shared" si="34"/>
        <v>30000</v>
      </c>
      <c r="H234" s="107">
        <f t="shared" si="34"/>
        <v>30000</v>
      </c>
    </row>
    <row r="235" spans="1:8" ht="48" x14ac:dyDescent="0.25">
      <c r="A235" s="98" t="s">
        <v>641</v>
      </c>
      <c r="B235" s="99" t="s">
        <v>394</v>
      </c>
      <c r="C235" s="115">
        <v>12</v>
      </c>
      <c r="D235" s="98" t="s">
        <v>642</v>
      </c>
      <c r="E235" s="100"/>
      <c r="F235" s="107">
        <f t="shared" si="34"/>
        <v>30000</v>
      </c>
      <c r="G235" s="107">
        <f t="shared" si="34"/>
        <v>30000</v>
      </c>
      <c r="H235" s="107">
        <f t="shared" si="34"/>
        <v>30000</v>
      </c>
    </row>
    <row r="236" spans="1:8" ht="36" x14ac:dyDescent="0.25">
      <c r="A236" s="98" t="s">
        <v>387</v>
      </c>
      <c r="B236" s="99" t="s">
        <v>394</v>
      </c>
      <c r="C236" s="115">
        <v>12</v>
      </c>
      <c r="D236" s="98" t="s">
        <v>642</v>
      </c>
      <c r="E236" s="100">
        <v>200</v>
      </c>
      <c r="F236" s="107">
        <v>30000</v>
      </c>
      <c r="G236" s="104">
        <v>30000</v>
      </c>
      <c r="H236" s="104">
        <v>30000</v>
      </c>
    </row>
    <row r="237" spans="1:8" ht="24" x14ac:dyDescent="0.25">
      <c r="A237" s="94" t="s">
        <v>643</v>
      </c>
      <c r="B237" s="128" t="s">
        <v>450</v>
      </c>
      <c r="C237" s="93"/>
      <c r="D237" s="94"/>
      <c r="E237" s="95"/>
      <c r="F237" s="96">
        <f>F238</f>
        <v>1998000</v>
      </c>
      <c r="G237" s="96">
        <f>G238</f>
        <v>300000</v>
      </c>
      <c r="H237" s="96">
        <f>H238</f>
        <v>300000</v>
      </c>
    </row>
    <row r="238" spans="1:8" x14ac:dyDescent="0.25">
      <c r="A238" s="94" t="s">
        <v>644</v>
      </c>
      <c r="B238" s="128" t="s">
        <v>450</v>
      </c>
      <c r="C238" s="128" t="s">
        <v>369</v>
      </c>
      <c r="D238" s="94"/>
      <c r="E238" s="95"/>
      <c r="F238" s="96">
        <f>+F246+F239</f>
        <v>1998000</v>
      </c>
      <c r="G238" s="96">
        <f>+G246+G239</f>
        <v>300000</v>
      </c>
      <c r="H238" s="96">
        <f>+H246+H239</f>
        <v>300000</v>
      </c>
    </row>
    <row r="239" spans="1:8" ht="36" x14ac:dyDescent="0.25">
      <c r="A239" s="98" t="s">
        <v>499</v>
      </c>
      <c r="B239" s="108" t="s">
        <v>450</v>
      </c>
      <c r="C239" s="108" t="s">
        <v>369</v>
      </c>
      <c r="D239" s="98">
        <v>6</v>
      </c>
      <c r="E239" s="95"/>
      <c r="F239" s="96">
        <f>F240</f>
        <v>1596000</v>
      </c>
      <c r="G239" s="96">
        <f t="shared" ref="G239:H244" si="35">G240</f>
        <v>0</v>
      </c>
      <c r="H239" s="96">
        <f t="shared" si="35"/>
        <v>0</v>
      </c>
    </row>
    <row r="240" spans="1:8" ht="60" x14ac:dyDescent="0.25">
      <c r="A240" s="98" t="s">
        <v>501</v>
      </c>
      <c r="B240" s="108" t="s">
        <v>450</v>
      </c>
      <c r="C240" s="108" t="s">
        <v>369</v>
      </c>
      <c r="D240" s="98" t="s">
        <v>1116</v>
      </c>
      <c r="E240" s="95"/>
      <c r="F240" s="101">
        <f>F244+F241</f>
        <v>1596000</v>
      </c>
      <c r="G240" s="101">
        <f t="shared" ref="G240:H240" si="36">G244+G241</f>
        <v>0</v>
      </c>
      <c r="H240" s="101">
        <f t="shared" si="36"/>
        <v>0</v>
      </c>
    </row>
    <row r="241" spans="1:9" ht="48" x14ac:dyDescent="0.25">
      <c r="A241" s="98" t="s">
        <v>649</v>
      </c>
      <c r="B241" s="108" t="s">
        <v>450</v>
      </c>
      <c r="C241" s="108" t="s">
        <v>369</v>
      </c>
      <c r="D241" s="98" t="s">
        <v>1126</v>
      </c>
      <c r="E241" s="95"/>
      <c r="F241" s="101">
        <f>F242</f>
        <v>1038864</v>
      </c>
      <c r="G241" s="101">
        <f t="shared" ref="G241:H242" si="37">G242</f>
        <v>0</v>
      </c>
      <c r="H241" s="101">
        <f t="shared" si="37"/>
        <v>0</v>
      </c>
    </row>
    <row r="242" spans="1:9" ht="48" x14ac:dyDescent="0.25">
      <c r="A242" s="98" t="s">
        <v>651</v>
      </c>
      <c r="B242" s="108" t="s">
        <v>450</v>
      </c>
      <c r="C242" s="108" t="s">
        <v>369</v>
      </c>
      <c r="D242" s="98" t="s">
        <v>1125</v>
      </c>
      <c r="E242" s="95"/>
      <c r="F242" s="101">
        <f>F243</f>
        <v>1038864</v>
      </c>
      <c r="G242" s="101">
        <f t="shared" si="37"/>
        <v>0</v>
      </c>
      <c r="H242" s="101">
        <f t="shared" si="37"/>
        <v>0</v>
      </c>
    </row>
    <row r="243" spans="1:9" ht="36" x14ac:dyDescent="0.25">
      <c r="A243" s="98" t="s">
        <v>582</v>
      </c>
      <c r="B243" s="108" t="s">
        <v>450</v>
      </c>
      <c r="C243" s="108" t="s">
        <v>369</v>
      </c>
      <c r="D243" s="98" t="s">
        <v>1125</v>
      </c>
      <c r="E243" s="100">
        <v>400</v>
      </c>
      <c r="F243" s="101">
        <v>1038864</v>
      </c>
      <c r="G243" s="101">
        <v>0</v>
      </c>
      <c r="H243" s="101">
        <v>0</v>
      </c>
    </row>
    <row r="244" spans="1:9" ht="36" x14ac:dyDescent="0.25">
      <c r="A244" s="98" t="s">
        <v>1117</v>
      </c>
      <c r="B244" s="108" t="s">
        <v>450</v>
      </c>
      <c r="C244" s="108" t="s">
        <v>369</v>
      </c>
      <c r="D244" s="98" t="s">
        <v>1118</v>
      </c>
      <c r="E244" s="100"/>
      <c r="F244" s="101">
        <f>F245</f>
        <v>557136</v>
      </c>
      <c r="G244" s="101">
        <f t="shared" si="35"/>
        <v>0</v>
      </c>
      <c r="H244" s="101">
        <f t="shared" si="35"/>
        <v>0</v>
      </c>
    </row>
    <row r="245" spans="1:9" ht="36" x14ac:dyDescent="0.25">
      <c r="A245" s="98" t="s">
        <v>582</v>
      </c>
      <c r="B245" s="108" t="s">
        <v>450</v>
      </c>
      <c r="C245" s="108" t="s">
        <v>369</v>
      </c>
      <c r="D245" s="98" t="s">
        <v>1118</v>
      </c>
      <c r="E245" s="100">
        <v>400</v>
      </c>
      <c r="F245" s="101">
        <v>557136</v>
      </c>
      <c r="G245" s="101">
        <v>0</v>
      </c>
      <c r="H245" s="101">
        <v>0</v>
      </c>
      <c r="I245" s="299"/>
    </row>
    <row r="246" spans="1:9" ht="60" x14ac:dyDescent="0.25">
      <c r="A246" s="129" t="s">
        <v>645</v>
      </c>
      <c r="B246" s="108" t="s">
        <v>450</v>
      </c>
      <c r="C246" s="108" t="s">
        <v>369</v>
      </c>
      <c r="D246" s="130" t="s">
        <v>646</v>
      </c>
      <c r="E246" s="100"/>
      <c r="F246" s="101">
        <f>F247</f>
        <v>402000</v>
      </c>
      <c r="G246" s="101">
        <f>G247</f>
        <v>300000</v>
      </c>
      <c r="H246" s="101">
        <f>H247</f>
        <v>300000</v>
      </c>
    </row>
    <row r="247" spans="1:9" ht="96" x14ac:dyDescent="0.25">
      <c r="A247" s="102" t="s">
        <v>647</v>
      </c>
      <c r="B247" s="108" t="s">
        <v>450</v>
      </c>
      <c r="C247" s="108" t="s">
        <v>369</v>
      </c>
      <c r="D247" s="130" t="s">
        <v>648</v>
      </c>
      <c r="E247" s="100"/>
      <c r="F247" s="101">
        <f>F248</f>
        <v>402000</v>
      </c>
      <c r="G247" s="101">
        <f t="shared" ref="G247:H247" si="38">G248</f>
        <v>300000</v>
      </c>
      <c r="H247" s="101">
        <f t="shared" si="38"/>
        <v>300000</v>
      </c>
    </row>
    <row r="248" spans="1:9" ht="36" x14ac:dyDescent="0.25">
      <c r="A248" s="125" t="s">
        <v>652</v>
      </c>
      <c r="B248" s="108" t="s">
        <v>450</v>
      </c>
      <c r="C248" s="108" t="s">
        <v>369</v>
      </c>
      <c r="D248" s="98" t="s">
        <v>653</v>
      </c>
      <c r="E248" s="100"/>
      <c r="F248" s="101">
        <f t="shared" ref="F248:H249" si="39">F249</f>
        <v>402000</v>
      </c>
      <c r="G248" s="101">
        <f t="shared" si="39"/>
        <v>300000</v>
      </c>
      <c r="H248" s="101">
        <f t="shared" si="39"/>
        <v>300000</v>
      </c>
    </row>
    <row r="249" spans="1:9" ht="24" x14ac:dyDescent="0.25">
      <c r="A249" s="102" t="s">
        <v>654</v>
      </c>
      <c r="B249" s="108" t="s">
        <v>450</v>
      </c>
      <c r="C249" s="108" t="s">
        <v>369</v>
      </c>
      <c r="D249" s="98" t="s">
        <v>655</v>
      </c>
      <c r="E249" s="100"/>
      <c r="F249" s="101">
        <f t="shared" si="39"/>
        <v>402000</v>
      </c>
      <c r="G249" s="101">
        <f t="shared" si="39"/>
        <v>300000</v>
      </c>
      <c r="H249" s="101">
        <f t="shared" si="39"/>
        <v>300000</v>
      </c>
    </row>
    <row r="250" spans="1:9" ht="36" x14ac:dyDescent="0.25">
      <c r="A250" s="98" t="s">
        <v>387</v>
      </c>
      <c r="B250" s="108" t="s">
        <v>450</v>
      </c>
      <c r="C250" s="108" t="s">
        <v>369</v>
      </c>
      <c r="D250" s="98" t="s">
        <v>655</v>
      </c>
      <c r="E250" s="100">
        <v>200</v>
      </c>
      <c r="F250" s="131">
        <v>402000</v>
      </c>
      <c r="G250" s="104">
        <v>300000</v>
      </c>
      <c r="H250" s="104">
        <v>300000</v>
      </c>
    </row>
    <row r="251" spans="1:9" x14ac:dyDescent="0.25">
      <c r="A251" s="92" t="s">
        <v>656</v>
      </c>
      <c r="B251" s="97" t="s">
        <v>657</v>
      </c>
      <c r="C251" s="97" t="s">
        <v>556</v>
      </c>
      <c r="D251" s="94"/>
      <c r="E251" s="95"/>
      <c r="F251" s="96">
        <f>F252+F284+F343+F362+F369</f>
        <v>473940598</v>
      </c>
      <c r="G251" s="96">
        <f>G252+G284+G343+G362+G369</f>
        <v>404972663</v>
      </c>
      <c r="H251" s="96">
        <f>H252+H284+H343+H362+H369</f>
        <v>557369097</v>
      </c>
    </row>
    <row r="252" spans="1:9" x14ac:dyDescent="0.25">
      <c r="A252" s="92" t="s">
        <v>658</v>
      </c>
      <c r="B252" s="97" t="s">
        <v>657</v>
      </c>
      <c r="C252" s="97" t="s">
        <v>367</v>
      </c>
      <c r="D252" s="94"/>
      <c r="E252" s="95"/>
      <c r="F252" s="96">
        <f>F253+F279</f>
        <v>77885007</v>
      </c>
      <c r="G252" s="96">
        <f>G253+G279</f>
        <v>67295340</v>
      </c>
      <c r="H252" s="96">
        <f>H253+H279</f>
        <v>67295340</v>
      </c>
    </row>
    <row r="253" spans="1:9" ht="36" x14ac:dyDescent="0.25">
      <c r="A253" s="102" t="s">
        <v>482</v>
      </c>
      <c r="B253" s="99" t="s">
        <v>657</v>
      </c>
      <c r="C253" s="99" t="s">
        <v>367</v>
      </c>
      <c r="D253" s="105" t="s">
        <v>484</v>
      </c>
      <c r="E253" s="100"/>
      <c r="F253" s="101">
        <f>F254</f>
        <v>76385007</v>
      </c>
      <c r="G253" s="101">
        <f>G254</f>
        <v>67295340</v>
      </c>
      <c r="H253" s="101">
        <f>H254</f>
        <v>67295340</v>
      </c>
    </row>
    <row r="254" spans="1:9" ht="60" x14ac:dyDescent="0.25">
      <c r="A254" s="102" t="s">
        <v>659</v>
      </c>
      <c r="B254" s="99" t="s">
        <v>657</v>
      </c>
      <c r="C254" s="99" t="s">
        <v>367</v>
      </c>
      <c r="D254" s="105" t="s">
        <v>660</v>
      </c>
      <c r="E254" s="100"/>
      <c r="F254" s="101">
        <f>F255+F265</f>
        <v>76385007</v>
      </c>
      <c r="G254" s="101">
        <f>G255+G265</f>
        <v>67295340</v>
      </c>
      <c r="H254" s="101">
        <f>H255+H265</f>
        <v>67295340</v>
      </c>
    </row>
    <row r="255" spans="1:9" ht="24" x14ac:dyDescent="0.25">
      <c r="A255" s="102" t="s">
        <v>661</v>
      </c>
      <c r="B255" s="99" t="s">
        <v>657</v>
      </c>
      <c r="C255" s="99" t="s">
        <v>367</v>
      </c>
      <c r="D255" s="105" t="s">
        <v>662</v>
      </c>
      <c r="E255" s="100"/>
      <c r="F255" s="101">
        <f>F256+F259+F263</f>
        <v>70341627</v>
      </c>
      <c r="G255" s="101">
        <f>G256+G259+G263</f>
        <v>65724662</v>
      </c>
      <c r="H255" s="101">
        <f>H256+H259+H263</f>
        <v>65724662</v>
      </c>
    </row>
    <row r="256" spans="1:9" ht="120" x14ac:dyDescent="0.25">
      <c r="A256" s="106" t="s">
        <v>663</v>
      </c>
      <c r="B256" s="99" t="s">
        <v>657</v>
      </c>
      <c r="C256" s="99" t="s">
        <v>367</v>
      </c>
      <c r="D256" s="105" t="s">
        <v>664</v>
      </c>
      <c r="E256" s="100"/>
      <c r="F256" s="101">
        <f>F257+F258</f>
        <v>35637627</v>
      </c>
      <c r="G256" s="101">
        <f>G257+G258</f>
        <v>33334662</v>
      </c>
      <c r="H256" s="101">
        <f>H257+H258</f>
        <v>33334662</v>
      </c>
    </row>
    <row r="257" spans="1:8" ht="72" x14ac:dyDescent="0.25">
      <c r="A257" s="98" t="s">
        <v>376</v>
      </c>
      <c r="B257" s="99" t="s">
        <v>657</v>
      </c>
      <c r="C257" s="99" t="s">
        <v>367</v>
      </c>
      <c r="D257" s="105" t="s">
        <v>664</v>
      </c>
      <c r="E257" s="100">
        <v>100</v>
      </c>
      <c r="F257" s="101">
        <v>35330516</v>
      </c>
      <c r="G257" s="104">
        <v>33027551</v>
      </c>
      <c r="H257" s="104">
        <v>33027551</v>
      </c>
    </row>
    <row r="258" spans="1:8" ht="36" x14ac:dyDescent="0.25">
      <c r="A258" s="98" t="s">
        <v>387</v>
      </c>
      <c r="B258" s="99" t="s">
        <v>657</v>
      </c>
      <c r="C258" s="99" t="s">
        <v>367</v>
      </c>
      <c r="D258" s="105" t="s">
        <v>664</v>
      </c>
      <c r="E258" s="100">
        <v>200</v>
      </c>
      <c r="F258" s="107">
        <v>307111</v>
      </c>
      <c r="G258" s="104">
        <v>307111</v>
      </c>
      <c r="H258" s="104">
        <v>307111</v>
      </c>
    </row>
    <row r="259" spans="1:8" ht="36" x14ac:dyDescent="0.25">
      <c r="A259" s="98" t="s">
        <v>533</v>
      </c>
      <c r="B259" s="99" t="s">
        <v>657</v>
      </c>
      <c r="C259" s="99" t="s">
        <v>367</v>
      </c>
      <c r="D259" s="98" t="s">
        <v>665</v>
      </c>
      <c r="E259" s="100"/>
      <c r="F259" s="101">
        <f>F260+F261+F262</f>
        <v>30592000</v>
      </c>
      <c r="G259" s="101">
        <f>G260+G261+G262</f>
        <v>28278000</v>
      </c>
      <c r="H259" s="101">
        <f>H260+H261+H262</f>
        <v>28278000</v>
      </c>
    </row>
    <row r="260" spans="1:8" ht="72" x14ac:dyDescent="0.25">
      <c r="A260" s="98" t="s">
        <v>376</v>
      </c>
      <c r="B260" s="99" t="s">
        <v>657</v>
      </c>
      <c r="C260" s="99" t="s">
        <v>367</v>
      </c>
      <c r="D260" s="98" t="s">
        <v>665</v>
      </c>
      <c r="E260" s="100">
        <v>100</v>
      </c>
      <c r="F260" s="107">
        <v>20021000</v>
      </c>
      <c r="G260" s="104">
        <v>20021000</v>
      </c>
      <c r="H260" s="104">
        <v>20021000</v>
      </c>
    </row>
    <row r="261" spans="1:8" ht="36" x14ac:dyDescent="0.25">
      <c r="A261" s="98" t="s">
        <v>387</v>
      </c>
      <c r="B261" s="99" t="s">
        <v>657</v>
      </c>
      <c r="C261" s="99" t="s">
        <v>367</v>
      </c>
      <c r="D261" s="98" t="s">
        <v>665</v>
      </c>
      <c r="E261" s="100">
        <v>200</v>
      </c>
      <c r="F261" s="126">
        <v>10114000</v>
      </c>
      <c r="G261" s="104">
        <v>7800000</v>
      </c>
      <c r="H261" s="104">
        <v>7800000</v>
      </c>
    </row>
    <row r="262" spans="1:8" x14ac:dyDescent="0.25">
      <c r="A262" s="102" t="s">
        <v>440</v>
      </c>
      <c r="B262" s="99" t="s">
        <v>657</v>
      </c>
      <c r="C262" s="99" t="s">
        <v>367</v>
      </c>
      <c r="D262" s="98" t="s">
        <v>665</v>
      </c>
      <c r="E262" s="100">
        <v>800</v>
      </c>
      <c r="F262" s="107">
        <v>457000</v>
      </c>
      <c r="G262" s="104">
        <v>457000</v>
      </c>
      <c r="H262" s="104">
        <v>457000</v>
      </c>
    </row>
    <row r="263" spans="1:8" ht="48" x14ac:dyDescent="0.25">
      <c r="A263" s="102" t="s">
        <v>666</v>
      </c>
      <c r="B263" s="99" t="s">
        <v>657</v>
      </c>
      <c r="C263" s="99" t="s">
        <v>367</v>
      </c>
      <c r="D263" s="98" t="s">
        <v>667</v>
      </c>
      <c r="E263" s="100"/>
      <c r="F263" s="107">
        <f>F264</f>
        <v>4112000</v>
      </c>
      <c r="G263" s="107">
        <f>G264</f>
        <v>4112000</v>
      </c>
      <c r="H263" s="107">
        <f>H264</f>
        <v>4112000</v>
      </c>
    </row>
    <row r="264" spans="1:8" ht="36" x14ac:dyDescent="0.25">
      <c r="A264" s="98" t="s">
        <v>387</v>
      </c>
      <c r="B264" s="99" t="s">
        <v>657</v>
      </c>
      <c r="C264" s="99" t="s">
        <v>367</v>
      </c>
      <c r="D264" s="98" t="s">
        <v>667</v>
      </c>
      <c r="E264" s="100">
        <v>200</v>
      </c>
      <c r="F264" s="107">
        <v>4112000</v>
      </c>
      <c r="G264" s="104">
        <v>4112000</v>
      </c>
      <c r="H264" s="104">
        <v>4112000</v>
      </c>
    </row>
    <row r="265" spans="1:8" ht="24" x14ac:dyDescent="0.25">
      <c r="A265" s="102" t="s">
        <v>668</v>
      </c>
      <c r="B265" s="99" t="s">
        <v>657</v>
      </c>
      <c r="C265" s="99" t="s">
        <v>367</v>
      </c>
      <c r="D265" s="98" t="s">
        <v>669</v>
      </c>
      <c r="E265" s="100"/>
      <c r="F265" s="101">
        <f>F271+F269+F273+F275+F266+F277</f>
        <v>6043380</v>
      </c>
      <c r="G265" s="101">
        <f>G271+G269+G273+G275+G266+G277</f>
        <v>1570678</v>
      </c>
      <c r="H265" s="101">
        <f>H271+H269+H273+H275+H266+H277</f>
        <v>1570678</v>
      </c>
    </row>
    <row r="266" spans="1:8" ht="84" x14ac:dyDescent="0.25">
      <c r="A266" s="102" t="s">
        <v>670</v>
      </c>
      <c r="B266" s="99" t="s">
        <v>657</v>
      </c>
      <c r="C266" s="99" t="s">
        <v>367</v>
      </c>
      <c r="D266" s="98" t="s">
        <v>671</v>
      </c>
      <c r="E266" s="100"/>
      <c r="F266" s="101">
        <f>F267+F268</f>
        <v>2477710</v>
      </c>
      <c r="G266" s="101">
        <f>G267+G268</f>
        <v>1508938</v>
      </c>
      <c r="H266" s="101">
        <f>H267+H268</f>
        <v>1508938</v>
      </c>
    </row>
    <row r="267" spans="1:8" ht="72" x14ac:dyDescent="0.25">
      <c r="A267" s="102" t="s">
        <v>376</v>
      </c>
      <c r="B267" s="99" t="s">
        <v>657</v>
      </c>
      <c r="C267" s="99" t="s">
        <v>367</v>
      </c>
      <c r="D267" s="98" t="s">
        <v>671</v>
      </c>
      <c r="E267" s="100">
        <v>100</v>
      </c>
      <c r="F267" s="101">
        <v>1979710</v>
      </c>
      <c r="G267" s="101">
        <v>1210938</v>
      </c>
      <c r="H267" s="101">
        <v>1210938</v>
      </c>
    </row>
    <row r="268" spans="1:8" ht="24" x14ac:dyDescent="0.25">
      <c r="A268" s="102" t="s">
        <v>527</v>
      </c>
      <c r="B268" s="99" t="s">
        <v>657</v>
      </c>
      <c r="C268" s="99" t="s">
        <v>367</v>
      </c>
      <c r="D268" s="98" t="s">
        <v>671</v>
      </c>
      <c r="E268" s="100">
        <v>300</v>
      </c>
      <c r="F268" s="101">
        <v>498000</v>
      </c>
      <c r="G268" s="101">
        <v>298000</v>
      </c>
      <c r="H268" s="101">
        <v>298000</v>
      </c>
    </row>
    <row r="269" spans="1:8" ht="36" x14ac:dyDescent="0.25">
      <c r="A269" s="127" t="s">
        <v>672</v>
      </c>
      <c r="B269" s="99" t="s">
        <v>657</v>
      </c>
      <c r="C269" s="99" t="s">
        <v>367</v>
      </c>
      <c r="D269" s="98" t="s">
        <v>673</v>
      </c>
      <c r="E269" s="100"/>
      <c r="F269" s="101">
        <f>F270</f>
        <v>4482</v>
      </c>
      <c r="G269" s="101">
        <f>G270</f>
        <v>4482</v>
      </c>
      <c r="H269" s="101">
        <f>H270</f>
        <v>4482</v>
      </c>
    </row>
    <row r="270" spans="1:8" ht="72" x14ac:dyDescent="0.25">
      <c r="A270" s="98" t="s">
        <v>376</v>
      </c>
      <c r="B270" s="99" t="s">
        <v>657</v>
      </c>
      <c r="C270" s="99" t="s">
        <v>367</v>
      </c>
      <c r="D270" s="98" t="s">
        <v>673</v>
      </c>
      <c r="E270" s="100">
        <v>100</v>
      </c>
      <c r="F270" s="107">
        <v>4482</v>
      </c>
      <c r="G270" s="104">
        <v>4482</v>
      </c>
      <c r="H270" s="104">
        <v>4482</v>
      </c>
    </row>
    <row r="271" spans="1:8" ht="48" x14ac:dyDescent="0.25">
      <c r="A271" s="127" t="s">
        <v>674</v>
      </c>
      <c r="B271" s="99" t="s">
        <v>657</v>
      </c>
      <c r="C271" s="99" t="s">
        <v>367</v>
      </c>
      <c r="D271" s="98" t="s">
        <v>675</v>
      </c>
      <c r="E271" s="100"/>
      <c r="F271" s="101">
        <f>F272</f>
        <v>57258</v>
      </c>
      <c r="G271" s="101">
        <f>G272</f>
        <v>57258</v>
      </c>
      <c r="H271" s="101">
        <f>H272</f>
        <v>57258</v>
      </c>
    </row>
    <row r="272" spans="1:8" ht="72" x14ac:dyDescent="0.25">
      <c r="A272" s="98" t="s">
        <v>376</v>
      </c>
      <c r="B272" s="99" t="s">
        <v>657</v>
      </c>
      <c r="C272" s="99" t="s">
        <v>367</v>
      </c>
      <c r="D272" s="98" t="s">
        <v>675</v>
      </c>
      <c r="E272" s="100">
        <v>100</v>
      </c>
      <c r="F272" s="107">
        <v>57258</v>
      </c>
      <c r="G272" s="104">
        <v>57258</v>
      </c>
      <c r="H272" s="104">
        <v>57258</v>
      </c>
    </row>
    <row r="273" spans="1:8" ht="72" x14ac:dyDescent="0.25">
      <c r="A273" s="102" t="s">
        <v>676</v>
      </c>
      <c r="B273" s="99" t="s">
        <v>657</v>
      </c>
      <c r="C273" s="99" t="s">
        <v>367</v>
      </c>
      <c r="D273" s="132" t="s">
        <v>677</v>
      </c>
      <c r="E273" s="100"/>
      <c r="F273" s="107">
        <f>F274</f>
        <v>2102358</v>
      </c>
      <c r="G273" s="107">
        <f>G274</f>
        <v>0</v>
      </c>
      <c r="H273" s="107">
        <f>H274</f>
        <v>0</v>
      </c>
    </row>
    <row r="274" spans="1:8" ht="36" x14ac:dyDescent="0.25">
      <c r="A274" s="98" t="s">
        <v>387</v>
      </c>
      <c r="B274" s="99" t="s">
        <v>657</v>
      </c>
      <c r="C274" s="99" t="s">
        <v>367</v>
      </c>
      <c r="D274" s="132" t="s">
        <v>677</v>
      </c>
      <c r="E274" s="100">
        <v>200</v>
      </c>
      <c r="F274" s="104">
        <v>2102358</v>
      </c>
      <c r="G274" s="104">
        <v>0</v>
      </c>
      <c r="H274" s="104">
        <v>0</v>
      </c>
    </row>
    <row r="275" spans="1:8" ht="84" x14ac:dyDescent="0.25">
      <c r="A275" s="102" t="s">
        <v>678</v>
      </c>
      <c r="B275" s="99" t="s">
        <v>657</v>
      </c>
      <c r="C275" s="99" t="s">
        <v>367</v>
      </c>
      <c r="D275" s="132" t="s">
        <v>679</v>
      </c>
      <c r="E275" s="100"/>
      <c r="F275" s="107">
        <f>F276</f>
        <v>1401572</v>
      </c>
      <c r="G275" s="107">
        <f>G276</f>
        <v>0</v>
      </c>
      <c r="H275" s="107">
        <f>H276</f>
        <v>0</v>
      </c>
    </row>
    <row r="276" spans="1:8" ht="36" x14ac:dyDescent="0.25">
      <c r="A276" s="98" t="s">
        <v>387</v>
      </c>
      <c r="B276" s="99" t="s">
        <v>657</v>
      </c>
      <c r="C276" s="99" t="s">
        <v>367</v>
      </c>
      <c r="D276" s="132" t="s">
        <v>679</v>
      </c>
      <c r="E276" s="100">
        <v>200</v>
      </c>
      <c r="F276" s="104">
        <v>1401572</v>
      </c>
      <c r="G276" s="104">
        <v>0</v>
      </c>
      <c r="H276" s="104">
        <v>0</v>
      </c>
    </row>
    <row r="277" spans="1:8" ht="48" x14ac:dyDescent="0.25">
      <c r="A277" s="98" t="s">
        <v>651</v>
      </c>
      <c r="B277" s="99" t="s">
        <v>657</v>
      </c>
      <c r="C277" s="99" t="s">
        <v>367</v>
      </c>
      <c r="D277" s="132" t="s">
        <v>680</v>
      </c>
      <c r="E277" s="100"/>
      <c r="F277" s="104">
        <f>F278</f>
        <v>0</v>
      </c>
      <c r="G277" s="104">
        <f>G278</f>
        <v>0</v>
      </c>
      <c r="H277" s="104">
        <f>H278</f>
        <v>0</v>
      </c>
    </row>
    <row r="278" spans="1:8" ht="36" x14ac:dyDescent="0.25">
      <c r="A278" s="98" t="s">
        <v>582</v>
      </c>
      <c r="B278" s="99" t="s">
        <v>657</v>
      </c>
      <c r="C278" s="99" t="s">
        <v>367</v>
      </c>
      <c r="D278" s="132" t="s">
        <v>680</v>
      </c>
      <c r="E278" s="100">
        <v>400</v>
      </c>
      <c r="F278" s="104">
        <v>0</v>
      </c>
      <c r="G278" s="104">
        <v>0</v>
      </c>
      <c r="H278" s="104">
        <v>0</v>
      </c>
    </row>
    <row r="279" spans="1:8" ht="48" x14ac:dyDescent="0.25">
      <c r="A279" s="98" t="s">
        <v>681</v>
      </c>
      <c r="B279" s="99" t="s">
        <v>657</v>
      </c>
      <c r="C279" s="99" t="s">
        <v>367</v>
      </c>
      <c r="D279" s="132" t="s">
        <v>682</v>
      </c>
      <c r="E279" s="100"/>
      <c r="F279" s="104">
        <f t="shared" ref="F279:H282" si="40">F280</f>
        <v>1500000</v>
      </c>
      <c r="G279" s="104">
        <f t="shared" si="40"/>
        <v>0</v>
      </c>
      <c r="H279" s="104">
        <f t="shared" si="40"/>
        <v>0</v>
      </c>
    </row>
    <row r="280" spans="1:8" ht="72" x14ac:dyDescent="0.25">
      <c r="A280" s="98" t="s">
        <v>683</v>
      </c>
      <c r="B280" s="99" t="s">
        <v>657</v>
      </c>
      <c r="C280" s="99" t="s">
        <v>367</v>
      </c>
      <c r="D280" s="132" t="s">
        <v>684</v>
      </c>
      <c r="E280" s="100"/>
      <c r="F280" s="104">
        <f t="shared" si="40"/>
        <v>1500000</v>
      </c>
      <c r="G280" s="104">
        <f t="shared" si="40"/>
        <v>0</v>
      </c>
      <c r="H280" s="104">
        <f t="shared" si="40"/>
        <v>0</v>
      </c>
    </row>
    <row r="281" spans="1:8" ht="36" x14ac:dyDescent="0.25">
      <c r="A281" s="98" t="s">
        <v>685</v>
      </c>
      <c r="B281" s="99" t="s">
        <v>657</v>
      </c>
      <c r="C281" s="99" t="s">
        <v>367</v>
      </c>
      <c r="D281" s="132" t="s">
        <v>686</v>
      </c>
      <c r="E281" s="100"/>
      <c r="F281" s="104">
        <f t="shared" si="40"/>
        <v>1500000</v>
      </c>
      <c r="G281" s="104">
        <f t="shared" si="40"/>
        <v>0</v>
      </c>
      <c r="H281" s="104">
        <f t="shared" si="40"/>
        <v>0</v>
      </c>
    </row>
    <row r="282" spans="1:8" ht="48" x14ac:dyDescent="0.25">
      <c r="A282" s="102" t="s">
        <v>687</v>
      </c>
      <c r="B282" s="99" t="s">
        <v>657</v>
      </c>
      <c r="C282" s="99" t="s">
        <v>367</v>
      </c>
      <c r="D282" s="132" t="s">
        <v>688</v>
      </c>
      <c r="E282" s="100"/>
      <c r="F282" s="104">
        <f t="shared" si="40"/>
        <v>1500000</v>
      </c>
      <c r="G282" s="104">
        <f t="shared" si="40"/>
        <v>0</v>
      </c>
      <c r="H282" s="104">
        <f t="shared" si="40"/>
        <v>0</v>
      </c>
    </row>
    <row r="283" spans="1:8" ht="36" x14ac:dyDescent="0.25">
      <c r="A283" s="102" t="s">
        <v>582</v>
      </c>
      <c r="B283" s="99" t="s">
        <v>657</v>
      </c>
      <c r="C283" s="99" t="s">
        <v>367</v>
      </c>
      <c r="D283" s="132" t="s">
        <v>688</v>
      </c>
      <c r="E283" s="100">
        <v>400</v>
      </c>
      <c r="F283" s="104">
        <v>1500000</v>
      </c>
      <c r="G283" s="104">
        <v>0</v>
      </c>
      <c r="H283" s="104">
        <v>0</v>
      </c>
    </row>
    <row r="284" spans="1:8" x14ac:dyDescent="0.25">
      <c r="A284" s="92" t="s">
        <v>689</v>
      </c>
      <c r="B284" s="93" t="s">
        <v>657</v>
      </c>
      <c r="C284" s="93" t="s">
        <v>369</v>
      </c>
      <c r="D284" s="94"/>
      <c r="E284" s="95"/>
      <c r="F284" s="96">
        <f>F285+F338+F333</f>
        <v>370934676</v>
      </c>
      <c r="G284" s="96">
        <f>G285+G338+G333</f>
        <v>315715207</v>
      </c>
      <c r="H284" s="96">
        <f>H285+H338+H333</f>
        <v>467743641</v>
      </c>
    </row>
    <row r="285" spans="1:8" ht="36" x14ac:dyDescent="0.25">
      <c r="A285" s="102" t="s">
        <v>690</v>
      </c>
      <c r="B285" s="99" t="s">
        <v>657</v>
      </c>
      <c r="C285" s="99" t="s">
        <v>369</v>
      </c>
      <c r="D285" s="105" t="s">
        <v>484</v>
      </c>
      <c r="E285" s="100"/>
      <c r="F285" s="101">
        <f>F286</f>
        <v>370824676</v>
      </c>
      <c r="G285" s="101">
        <f>G286</f>
        <v>315655207</v>
      </c>
      <c r="H285" s="101">
        <f>H286</f>
        <v>467683641</v>
      </c>
    </row>
    <row r="286" spans="1:8" ht="48" x14ac:dyDescent="0.25">
      <c r="A286" s="102" t="s">
        <v>691</v>
      </c>
      <c r="B286" s="99" t="s">
        <v>657</v>
      </c>
      <c r="C286" s="99" t="s">
        <v>369</v>
      </c>
      <c r="D286" s="98" t="s">
        <v>692</v>
      </c>
      <c r="E286" s="100"/>
      <c r="F286" s="101">
        <f>F287+F299</f>
        <v>370824676</v>
      </c>
      <c r="G286" s="101">
        <f>G287+G299</f>
        <v>315655207</v>
      </c>
      <c r="H286" s="101">
        <f>H287+H299</f>
        <v>467683641</v>
      </c>
    </row>
    <row r="287" spans="1:8" ht="36" x14ac:dyDescent="0.25">
      <c r="A287" s="102" t="s">
        <v>693</v>
      </c>
      <c r="B287" s="99" t="s">
        <v>657</v>
      </c>
      <c r="C287" s="99" t="s">
        <v>369</v>
      </c>
      <c r="D287" s="98" t="s">
        <v>694</v>
      </c>
      <c r="E287" s="100"/>
      <c r="F287" s="101">
        <f>F288+F293+F291+F297</f>
        <v>313054424</v>
      </c>
      <c r="G287" s="101">
        <f>G288+G293+G291+G297</f>
        <v>287333787</v>
      </c>
      <c r="H287" s="101">
        <f>H288+H293+H291+H297</f>
        <v>269899161</v>
      </c>
    </row>
    <row r="288" spans="1:8" ht="132" x14ac:dyDescent="0.25">
      <c r="A288" s="106" t="s">
        <v>695</v>
      </c>
      <c r="B288" s="99" t="s">
        <v>657</v>
      </c>
      <c r="C288" s="99" t="s">
        <v>369</v>
      </c>
      <c r="D288" s="98" t="s">
        <v>696</v>
      </c>
      <c r="E288" s="100"/>
      <c r="F288" s="101">
        <f>F289+F290</f>
        <v>262427775</v>
      </c>
      <c r="G288" s="101">
        <f>G289+G290</f>
        <v>245382934</v>
      </c>
      <c r="H288" s="101">
        <f>H289+H290</f>
        <v>229187327</v>
      </c>
    </row>
    <row r="289" spans="1:8" ht="72" x14ac:dyDescent="0.25">
      <c r="A289" s="98" t="s">
        <v>376</v>
      </c>
      <c r="B289" s="99" t="s">
        <v>657</v>
      </c>
      <c r="C289" s="99" t="s">
        <v>369</v>
      </c>
      <c r="D289" s="98" t="s">
        <v>696</v>
      </c>
      <c r="E289" s="100">
        <v>100</v>
      </c>
      <c r="F289" s="101">
        <v>254891288</v>
      </c>
      <c r="G289" s="104">
        <v>237856275</v>
      </c>
      <c r="H289" s="104">
        <v>221660668</v>
      </c>
    </row>
    <row r="290" spans="1:8" ht="36" x14ac:dyDescent="0.25">
      <c r="A290" s="98" t="s">
        <v>387</v>
      </c>
      <c r="B290" s="99" t="s">
        <v>657</v>
      </c>
      <c r="C290" s="99" t="s">
        <v>369</v>
      </c>
      <c r="D290" s="98" t="s">
        <v>696</v>
      </c>
      <c r="E290" s="100">
        <v>200</v>
      </c>
      <c r="F290" s="107">
        <v>7536487</v>
      </c>
      <c r="G290" s="104">
        <v>7526659</v>
      </c>
      <c r="H290" s="104">
        <v>7526659</v>
      </c>
    </row>
    <row r="291" spans="1:8" ht="60" x14ac:dyDescent="0.25">
      <c r="A291" s="98" t="s">
        <v>697</v>
      </c>
      <c r="B291" s="99" t="s">
        <v>657</v>
      </c>
      <c r="C291" s="99" t="s">
        <v>369</v>
      </c>
      <c r="D291" s="98" t="s">
        <v>698</v>
      </c>
      <c r="E291" s="100"/>
      <c r="F291" s="107">
        <f>F292</f>
        <v>13671000</v>
      </c>
      <c r="G291" s="107">
        <f>G292</f>
        <v>13671000</v>
      </c>
      <c r="H291" s="107">
        <f>H292</f>
        <v>13671000</v>
      </c>
    </row>
    <row r="292" spans="1:8" ht="72" x14ac:dyDescent="0.25">
      <c r="A292" s="98" t="s">
        <v>376</v>
      </c>
      <c r="B292" s="99" t="s">
        <v>657</v>
      </c>
      <c r="C292" s="99" t="s">
        <v>369</v>
      </c>
      <c r="D292" s="98" t="s">
        <v>698</v>
      </c>
      <c r="E292" s="100">
        <v>100</v>
      </c>
      <c r="F292" s="111">
        <v>13671000</v>
      </c>
      <c r="G292" s="104">
        <v>13671000</v>
      </c>
      <c r="H292" s="104">
        <v>13671000</v>
      </c>
    </row>
    <row r="293" spans="1:8" ht="36" x14ac:dyDescent="0.25">
      <c r="A293" s="98" t="s">
        <v>533</v>
      </c>
      <c r="B293" s="99" t="s">
        <v>657</v>
      </c>
      <c r="C293" s="99" t="s">
        <v>369</v>
      </c>
      <c r="D293" s="98" t="s">
        <v>699</v>
      </c>
      <c r="E293" s="100"/>
      <c r="F293" s="101">
        <f>F295+F296+F294</f>
        <v>36542649</v>
      </c>
      <c r="G293" s="101">
        <f>G295+G296</f>
        <v>27866853</v>
      </c>
      <c r="H293" s="101">
        <f>H295+H296</f>
        <v>26627834</v>
      </c>
    </row>
    <row r="294" spans="1:8" ht="72" x14ac:dyDescent="0.25">
      <c r="A294" s="98" t="s">
        <v>376</v>
      </c>
      <c r="B294" s="99" t="s">
        <v>657</v>
      </c>
      <c r="C294" s="99" t="s">
        <v>369</v>
      </c>
      <c r="D294" s="98" t="s">
        <v>699</v>
      </c>
      <c r="E294" s="100">
        <v>100</v>
      </c>
      <c r="F294" s="131">
        <v>0</v>
      </c>
      <c r="G294" s="101">
        <v>0</v>
      </c>
      <c r="H294" s="101">
        <v>0</v>
      </c>
    </row>
    <row r="295" spans="1:8" ht="36" x14ac:dyDescent="0.25">
      <c r="A295" s="98" t="s">
        <v>387</v>
      </c>
      <c r="B295" s="99" t="s">
        <v>657</v>
      </c>
      <c r="C295" s="99" t="s">
        <v>369</v>
      </c>
      <c r="D295" s="98" t="s">
        <v>699</v>
      </c>
      <c r="E295" s="100">
        <v>200</v>
      </c>
      <c r="F295" s="131">
        <v>30982649</v>
      </c>
      <c r="G295" s="104">
        <v>22306853</v>
      </c>
      <c r="H295" s="104">
        <v>21067834</v>
      </c>
    </row>
    <row r="296" spans="1:8" x14ac:dyDescent="0.25">
      <c r="A296" s="102" t="s">
        <v>440</v>
      </c>
      <c r="B296" s="99" t="s">
        <v>657</v>
      </c>
      <c r="C296" s="99" t="s">
        <v>369</v>
      </c>
      <c r="D296" s="98" t="s">
        <v>699</v>
      </c>
      <c r="E296" s="100">
        <v>800</v>
      </c>
      <c r="F296" s="107">
        <v>5560000</v>
      </c>
      <c r="G296" s="104">
        <v>5560000</v>
      </c>
      <c r="H296" s="104">
        <v>5560000</v>
      </c>
    </row>
    <row r="297" spans="1:8" ht="48" x14ac:dyDescent="0.25">
      <c r="A297" s="98" t="s">
        <v>700</v>
      </c>
      <c r="B297" s="99" t="s">
        <v>657</v>
      </c>
      <c r="C297" s="99" t="s">
        <v>369</v>
      </c>
      <c r="D297" s="98" t="s">
        <v>701</v>
      </c>
      <c r="E297" s="100"/>
      <c r="F297" s="107">
        <f>F298</f>
        <v>413000</v>
      </c>
      <c r="G297" s="107">
        <f>G298</f>
        <v>413000</v>
      </c>
      <c r="H297" s="107">
        <f>H298</f>
        <v>413000</v>
      </c>
    </row>
    <row r="298" spans="1:8" ht="36" x14ac:dyDescent="0.25">
      <c r="A298" s="98" t="s">
        <v>387</v>
      </c>
      <c r="B298" s="99" t="s">
        <v>657</v>
      </c>
      <c r="C298" s="99" t="s">
        <v>369</v>
      </c>
      <c r="D298" s="98" t="s">
        <v>701</v>
      </c>
      <c r="E298" s="100">
        <v>200</v>
      </c>
      <c r="F298" s="107">
        <v>413000</v>
      </c>
      <c r="G298" s="104">
        <v>413000</v>
      </c>
      <c r="H298" s="104">
        <v>413000</v>
      </c>
    </row>
    <row r="299" spans="1:8" ht="24" x14ac:dyDescent="0.25">
      <c r="A299" s="102" t="s">
        <v>702</v>
      </c>
      <c r="B299" s="99" t="s">
        <v>657</v>
      </c>
      <c r="C299" s="99" t="s">
        <v>369</v>
      </c>
      <c r="D299" s="98" t="s">
        <v>703</v>
      </c>
      <c r="E299" s="100"/>
      <c r="F299" s="101">
        <f>F305+F307+F309+F311+F313+F315+F317+F321+F303+F327+F300+F330+F324+F319</f>
        <v>57770252</v>
      </c>
      <c r="G299" s="101">
        <f t="shared" ref="G299:H299" si="41">G305+G307+G309+G311+G313+G315+G317+G321+G303+G327+G300+G330+G324+G319</f>
        <v>28321420</v>
      </c>
      <c r="H299" s="101">
        <f t="shared" si="41"/>
        <v>197784480</v>
      </c>
    </row>
    <row r="300" spans="1:8" ht="84" x14ac:dyDescent="0.25">
      <c r="A300" s="102" t="s">
        <v>670</v>
      </c>
      <c r="B300" s="99" t="s">
        <v>657</v>
      </c>
      <c r="C300" s="99" t="s">
        <v>369</v>
      </c>
      <c r="D300" s="98" t="s">
        <v>704</v>
      </c>
      <c r="E300" s="100"/>
      <c r="F300" s="101">
        <f>F301+F302</f>
        <v>15525437</v>
      </c>
      <c r="G300" s="101">
        <f>G301+G302</f>
        <v>9157466</v>
      </c>
      <c r="H300" s="101">
        <f>H301+H302</f>
        <v>9157466</v>
      </c>
    </row>
    <row r="301" spans="1:8" ht="72" x14ac:dyDescent="0.25">
      <c r="A301" s="102" t="s">
        <v>376</v>
      </c>
      <c r="B301" s="99" t="s">
        <v>657</v>
      </c>
      <c r="C301" s="99" t="s">
        <v>369</v>
      </c>
      <c r="D301" s="98" t="s">
        <v>704</v>
      </c>
      <c r="E301" s="100">
        <v>100</v>
      </c>
      <c r="F301" s="101">
        <v>10598537</v>
      </c>
      <c r="G301" s="101">
        <v>6201466</v>
      </c>
      <c r="H301" s="101">
        <v>6201466</v>
      </c>
    </row>
    <row r="302" spans="1:8" ht="24" x14ac:dyDescent="0.25">
      <c r="A302" s="102" t="s">
        <v>527</v>
      </c>
      <c r="B302" s="99" t="s">
        <v>657</v>
      </c>
      <c r="C302" s="99" t="s">
        <v>369</v>
      </c>
      <c r="D302" s="98" t="s">
        <v>704</v>
      </c>
      <c r="E302" s="100">
        <v>300</v>
      </c>
      <c r="F302" s="101">
        <v>4926900</v>
      </c>
      <c r="G302" s="101">
        <v>2956000</v>
      </c>
      <c r="H302" s="101">
        <v>2956000</v>
      </c>
    </row>
    <row r="303" spans="1:8" ht="36" x14ac:dyDescent="0.25">
      <c r="A303" s="102" t="s">
        <v>705</v>
      </c>
      <c r="B303" s="99" t="s">
        <v>657</v>
      </c>
      <c r="C303" s="99" t="s">
        <v>369</v>
      </c>
      <c r="D303" s="105" t="s">
        <v>706</v>
      </c>
      <c r="E303" s="100"/>
      <c r="F303" s="101">
        <f>F304</f>
        <v>3590000</v>
      </c>
      <c r="G303" s="101">
        <f>G304</f>
        <v>3590000</v>
      </c>
      <c r="H303" s="101">
        <f>H304</f>
        <v>3590000</v>
      </c>
    </row>
    <row r="304" spans="1:8" ht="36" x14ac:dyDescent="0.25">
      <c r="A304" s="98" t="s">
        <v>387</v>
      </c>
      <c r="B304" s="99" t="s">
        <v>657</v>
      </c>
      <c r="C304" s="99" t="s">
        <v>369</v>
      </c>
      <c r="D304" s="105" t="s">
        <v>706</v>
      </c>
      <c r="E304" s="100">
        <v>200</v>
      </c>
      <c r="F304" s="131">
        <v>3590000</v>
      </c>
      <c r="G304" s="104">
        <v>3590000</v>
      </c>
      <c r="H304" s="104">
        <v>3590000</v>
      </c>
    </row>
    <row r="305" spans="1:8" ht="36" x14ac:dyDescent="0.25">
      <c r="A305" s="127" t="s">
        <v>672</v>
      </c>
      <c r="B305" s="99" t="s">
        <v>657</v>
      </c>
      <c r="C305" s="99" t="s">
        <v>369</v>
      </c>
      <c r="D305" s="98" t="s">
        <v>707</v>
      </c>
      <c r="E305" s="100"/>
      <c r="F305" s="107">
        <f>F306</f>
        <v>41855</v>
      </c>
      <c r="G305" s="107">
        <f>G306</f>
        <v>41855</v>
      </c>
      <c r="H305" s="107">
        <f>H306</f>
        <v>41855</v>
      </c>
    </row>
    <row r="306" spans="1:8" ht="72" x14ac:dyDescent="0.25">
      <c r="A306" s="98" t="s">
        <v>376</v>
      </c>
      <c r="B306" s="99" t="s">
        <v>657</v>
      </c>
      <c r="C306" s="99" t="s">
        <v>369</v>
      </c>
      <c r="D306" s="98" t="s">
        <v>707</v>
      </c>
      <c r="E306" s="100">
        <v>100</v>
      </c>
      <c r="F306" s="107">
        <v>41855</v>
      </c>
      <c r="G306" s="104">
        <v>41855</v>
      </c>
      <c r="H306" s="104">
        <v>41855</v>
      </c>
    </row>
    <row r="307" spans="1:8" ht="48" x14ac:dyDescent="0.25">
      <c r="A307" s="127" t="s">
        <v>674</v>
      </c>
      <c r="B307" s="99" t="s">
        <v>657</v>
      </c>
      <c r="C307" s="99" t="s">
        <v>369</v>
      </c>
      <c r="D307" s="98" t="s">
        <v>708</v>
      </c>
      <c r="E307" s="100"/>
      <c r="F307" s="107">
        <f>F308</f>
        <v>767514</v>
      </c>
      <c r="G307" s="107">
        <f>G308</f>
        <v>767514</v>
      </c>
      <c r="H307" s="107">
        <f>H308</f>
        <v>767514</v>
      </c>
    </row>
    <row r="308" spans="1:8" ht="72" x14ac:dyDescent="0.25">
      <c r="A308" s="98" t="s">
        <v>376</v>
      </c>
      <c r="B308" s="99" t="s">
        <v>657</v>
      </c>
      <c r="C308" s="99" t="s">
        <v>369</v>
      </c>
      <c r="D308" s="98" t="s">
        <v>708</v>
      </c>
      <c r="E308" s="100">
        <v>100</v>
      </c>
      <c r="F308" s="107">
        <v>767514</v>
      </c>
      <c r="G308" s="104">
        <v>767514</v>
      </c>
      <c r="H308" s="104">
        <v>767514</v>
      </c>
    </row>
    <row r="309" spans="1:8" ht="60" x14ac:dyDescent="0.25">
      <c r="A309" s="98" t="s">
        <v>709</v>
      </c>
      <c r="B309" s="99" t="s">
        <v>657</v>
      </c>
      <c r="C309" s="99" t="s">
        <v>369</v>
      </c>
      <c r="D309" s="98" t="s">
        <v>710</v>
      </c>
      <c r="E309" s="100"/>
      <c r="F309" s="107">
        <f>F310</f>
        <v>739264</v>
      </c>
      <c r="G309" s="107">
        <f>G310</f>
        <v>739264</v>
      </c>
      <c r="H309" s="107">
        <f>H310</f>
        <v>739264</v>
      </c>
    </row>
    <row r="310" spans="1:8" ht="36" x14ac:dyDescent="0.25">
      <c r="A310" s="98" t="s">
        <v>387</v>
      </c>
      <c r="B310" s="99" t="s">
        <v>657</v>
      </c>
      <c r="C310" s="99" t="s">
        <v>369</v>
      </c>
      <c r="D310" s="98" t="s">
        <v>710</v>
      </c>
      <c r="E310" s="100">
        <v>200</v>
      </c>
      <c r="F310" s="107">
        <v>739264</v>
      </c>
      <c r="G310" s="104">
        <v>739264</v>
      </c>
      <c r="H310" s="104">
        <v>739264</v>
      </c>
    </row>
    <row r="311" spans="1:8" ht="60" x14ac:dyDescent="0.25">
      <c r="A311" s="98" t="s">
        <v>711</v>
      </c>
      <c r="B311" s="99" t="s">
        <v>657</v>
      </c>
      <c r="C311" s="99" t="s">
        <v>369</v>
      </c>
      <c r="D311" s="98" t="s">
        <v>712</v>
      </c>
      <c r="E311" s="100"/>
      <c r="F311" s="107">
        <f>F312</f>
        <v>1814288</v>
      </c>
      <c r="G311" s="107">
        <f>G312</f>
        <v>1814288</v>
      </c>
      <c r="H311" s="107">
        <f>H312</f>
        <v>1814288</v>
      </c>
    </row>
    <row r="312" spans="1:8" ht="36" x14ac:dyDescent="0.25">
      <c r="A312" s="98" t="s">
        <v>387</v>
      </c>
      <c r="B312" s="99" t="s">
        <v>657</v>
      </c>
      <c r="C312" s="99" t="s">
        <v>369</v>
      </c>
      <c r="D312" s="98" t="s">
        <v>712</v>
      </c>
      <c r="E312" s="100">
        <v>200</v>
      </c>
      <c r="F312" s="107">
        <v>1814288</v>
      </c>
      <c r="G312" s="104">
        <v>1814288</v>
      </c>
      <c r="H312" s="104">
        <v>1814288</v>
      </c>
    </row>
    <row r="313" spans="1:8" ht="84" x14ac:dyDescent="0.25">
      <c r="A313" s="127" t="s">
        <v>713</v>
      </c>
      <c r="B313" s="99" t="s">
        <v>657</v>
      </c>
      <c r="C313" s="99" t="s">
        <v>369</v>
      </c>
      <c r="D313" s="98" t="s">
        <v>714</v>
      </c>
      <c r="E313" s="100"/>
      <c r="F313" s="107">
        <f>F314</f>
        <v>416860</v>
      </c>
      <c r="G313" s="107">
        <f>G314</f>
        <v>416860</v>
      </c>
      <c r="H313" s="107">
        <f>H314</f>
        <v>416860</v>
      </c>
    </row>
    <row r="314" spans="1:8" ht="36" x14ac:dyDescent="0.25">
      <c r="A314" s="98" t="s">
        <v>387</v>
      </c>
      <c r="B314" s="99" t="s">
        <v>657</v>
      </c>
      <c r="C314" s="99" t="s">
        <v>369</v>
      </c>
      <c r="D314" s="98" t="s">
        <v>714</v>
      </c>
      <c r="E314" s="100">
        <v>200</v>
      </c>
      <c r="F314" s="107">
        <v>416860</v>
      </c>
      <c r="G314" s="104">
        <v>416860</v>
      </c>
      <c r="H314" s="104">
        <v>416860</v>
      </c>
    </row>
    <row r="315" spans="1:8" ht="72" x14ac:dyDescent="0.25">
      <c r="A315" s="127" t="s">
        <v>715</v>
      </c>
      <c r="B315" s="99" t="s">
        <v>657</v>
      </c>
      <c r="C315" s="99" t="s">
        <v>369</v>
      </c>
      <c r="D315" s="98" t="s">
        <v>716</v>
      </c>
      <c r="E315" s="100"/>
      <c r="F315" s="107">
        <f>F316</f>
        <v>3806740</v>
      </c>
      <c r="G315" s="107">
        <f>G316</f>
        <v>4086740</v>
      </c>
      <c r="H315" s="107">
        <f>H316</f>
        <v>4086740</v>
      </c>
    </row>
    <row r="316" spans="1:8" ht="36" x14ac:dyDescent="0.25">
      <c r="A316" s="98" t="s">
        <v>387</v>
      </c>
      <c r="B316" s="99" t="s">
        <v>657</v>
      </c>
      <c r="C316" s="99" t="s">
        <v>369</v>
      </c>
      <c r="D316" s="98" t="s">
        <v>716</v>
      </c>
      <c r="E316" s="100">
        <v>200</v>
      </c>
      <c r="F316" s="107">
        <v>3806740</v>
      </c>
      <c r="G316" s="104">
        <v>4086740</v>
      </c>
      <c r="H316" s="104">
        <v>4086740</v>
      </c>
    </row>
    <row r="317" spans="1:8" ht="60" x14ac:dyDescent="0.25">
      <c r="A317" s="98" t="s">
        <v>1144</v>
      </c>
      <c r="B317" s="99" t="s">
        <v>657</v>
      </c>
      <c r="C317" s="99" t="s">
        <v>369</v>
      </c>
      <c r="D317" s="98" t="s">
        <v>717</v>
      </c>
      <c r="E317" s="100"/>
      <c r="F317" s="107">
        <f>F318</f>
        <v>5628195</v>
      </c>
      <c r="G317" s="107">
        <f>G318</f>
        <v>5343181</v>
      </c>
      <c r="H317" s="107">
        <f>H318</f>
        <v>5195038</v>
      </c>
    </row>
    <row r="318" spans="1:8" ht="36" x14ac:dyDescent="0.25">
      <c r="A318" s="98" t="s">
        <v>387</v>
      </c>
      <c r="B318" s="99" t="s">
        <v>657</v>
      </c>
      <c r="C318" s="99" t="s">
        <v>369</v>
      </c>
      <c r="D318" s="98" t="s">
        <v>717</v>
      </c>
      <c r="E318" s="100">
        <v>200</v>
      </c>
      <c r="F318" s="107">
        <v>5628195</v>
      </c>
      <c r="G318" s="104">
        <v>5343181</v>
      </c>
      <c r="H318" s="104">
        <v>5195038</v>
      </c>
    </row>
    <row r="319" spans="1:8" ht="24" x14ac:dyDescent="0.25">
      <c r="A319" s="98" t="s">
        <v>1115</v>
      </c>
      <c r="B319" s="99" t="s">
        <v>657</v>
      </c>
      <c r="C319" s="99" t="s">
        <v>369</v>
      </c>
      <c r="D319" s="98" t="s">
        <v>1132</v>
      </c>
      <c r="E319" s="100"/>
      <c r="F319" s="107">
        <f>F320</f>
        <v>0</v>
      </c>
      <c r="G319" s="107">
        <f t="shared" ref="G319:H319" si="42">G320</f>
        <v>0</v>
      </c>
      <c r="H319" s="107">
        <f t="shared" si="42"/>
        <v>169119643</v>
      </c>
    </row>
    <row r="320" spans="1:8" ht="36" x14ac:dyDescent="0.25">
      <c r="A320" s="98" t="s">
        <v>387</v>
      </c>
      <c r="B320" s="99" t="s">
        <v>657</v>
      </c>
      <c r="C320" s="99" t="s">
        <v>369</v>
      </c>
      <c r="D320" s="98" t="s">
        <v>1132</v>
      </c>
      <c r="E320" s="100">
        <v>200</v>
      </c>
      <c r="F320" s="107"/>
      <c r="G320" s="104"/>
      <c r="H320" s="104">
        <v>169119643</v>
      </c>
    </row>
    <row r="321" spans="1:8" ht="24" x14ac:dyDescent="0.25">
      <c r="A321" s="102" t="s">
        <v>718</v>
      </c>
      <c r="B321" s="99" t="s">
        <v>657</v>
      </c>
      <c r="C321" s="99" t="s">
        <v>369</v>
      </c>
      <c r="D321" s="132" t="s">
        <v>719</v>
      </c>
      <c r="E321" s="100"/>
      <c r="F321" s="107">
        <f t="shared" ref="F321:H322" si="43">F322</f>
        <v>17474521</v>
      </c>
      <c r="G321" s="107">
        <f t="shared" si="43"/>
        <v>0</v>
      </c>
      <c r="H321" s="107">
        <f t="shared" si="43"/>
        <v>0</v>
      </c>
    </row>
    <row r="322" spans="1:8" ht="285" x14ac:dyDescent="0.25">
      <c r="A322" s="133" t="s">
        <v>720</v>
      </c>
      <c r="B322" s="99" t="s">
        <v>657</v>
      </c>
      <c r="C322" s="99" t="s">
        <v>369</v>
      </c>
      <c r="D322" s="132" t="s">
        <v>721</v>
      </c>
      <c r="E322" s="100"/>
      <c r="F322" s="107">
        <f t="shared" si="43"/>
        <v>17474521</v>
      </c>
      <c r="G322" s="107">
        <f t="shared" si="43"/>
        <v>0</v>
      </c>
      <c r="H322" s="107">
        <f t="shared" si="43"/>
        <v>0</v>
      </c>
    </row>
    <row r="323" spans="1:8" ht="36" x14ac:dyDescent="0.25">
      <c r="A323" s="98" t="s">
        <v>387</v>
      </c>
      <c r="B323" s="99" t="s">
        <v>657</v>
      </c>
      <c r="C323" s="99" t="s">
        <v>369</v>
      </c>
      <c r="D323" s="132" t="s">
        <v>721</v>
      </c>
      <c r="E323" s="100">
        <v>200</v>
      </c>
      <c r="F323" s="107">
        <v>17474521</v>
      </c>
      <c r="G323" s="104">
        <v>0</v>
      </c>
      <c r="H323" s="104">
        <v>0</v>
      </c>
    </row>
    <row r="324" spans="1:8" ht="24" x14ac:dyDescent="0.25">
      <c r="A324" s="98" t="s">
        <v>722</v>
      </c>
      <c r="B324" s="99" t="s">
        <v>657</v>
      </c>
      <c r="C324" s="99" t="s">
        <v>369</v>
      </c>
      <c r="D324" s="132" t="s">
        <v>723</v>
      </c>
      <c r="E324" s="100"/>
      <c r="F324" s="107">
        <f t="shared" ref="F324:H325" si="44">F326</f>
        <v>1334126</v>
      </c>
      <c r="G324" s="107">
        <f t="shared" si="44"/>
        <v>0</v>
      </c>
      <c r="H324" s="107">
        <f t="shared" si="44"/>
        <v>0</v>
      </c>
    </row>
    <row r="325" spans="1:8" ht="120" x14ac:dyDescent="0.25">
      <c r="A325" s="133" t="s">
        <v>724</v>
      </c>
      <c r="B325" s="99" t="s">
        <v>657</v>
      </c>
      <c r="C325" s="99" t="s">
        <v>369</v>
      </c>
      <c r="D325" s="132" t="s">
        <v>725</v>
      </c>
      <c r="E325" s="100"/>
      <c r="F325" s="107">
        <f>F326</f>
        <v>1334126</v>
      </c>
      <c r="G325" s="107">
        <f>G326</f>
        <v>0</v>
      </c>
      <c r="H325" s="107">
        <f t="shared" si="44"/>
        <v>0</v>
      </c>
    </row>
    <row r="326" spans="1:8" ht="36" x14ac:dyDescent="0.25">
      <c r="A326" s="98" t="s">
        <v>387</v>
      </c>
      <c r="B326" s="99" t="s">
        <v>657</v>
      </c>
      <c r="C326" s="99" t="s">
        <v>369</v>
      </c>
      <c r="D326" s="132" t="s">
        <v>725</v>
      </c>
      <c r="E326" s="100">
        <v>200</v>
      </c>
      <c r="F326" s="107">
        <v>1334126</v>
      </c>
      <c r="G326" s="104">
        <v>0</v>
      </c>
      <c r="H326" s="104">
        <v>0</v>
      </c>
    </row>
    <row r="327" spans="1:8" ht="24" x14ac:dyDescent="0.25">
      <c r="A327" s="102" t="s">
        <v>726</v>
      </c>
      <c r="B327" s="99" t="s">
        <v>657</v>
      </c>
      <c r="C327" s="99" t="s">
        <v>369</v>
      </c>
      <c r="D327" s="132" t="s">
        <v>727</v>
      </c>
      <c r="E327" s="100"/>
      <c r="F327" s="107">
        <f t="shared" ref="F327:H328" si="45">F328</f>
        <v>4267200</v>
      </c>
      <c r="G327" s="107">
        <f t="shared" si="45"/>
        <v>0</v>
      </c>
      <c r="H327" s="107">
        <f t="shared" si="45"/>
        <v>0</v>
      </c>
    </row>
    <row r="328" spans="1:8" ht="165" x14ac:dyDescent="0.25">
      <c r="A328" s="133" t="s">
        <v>728</v>
      </c>
      <c r="B328" s="99" t="s">
        <v>657</v>
      </c>
      <c r="C328" s="99" t="s">
        <v>369</v>
      </c>
      <c r="D328" s="132" t="s">
        <v>729</v>
      </c>
      <c r="E328" s="100"/>
      <c r="F328" s="107">
        <f t="shared" si="45"/>
        <v>4267200</v>
      </c>
      <c r="G328" s="107">
        <f t="shared" si="45"/>
        <v>0</v>
      </c>
      <c r="H328" s="107">
        <f t="shared" si="45"/>
        <v>0</v>
      </c>
    </row>
    <row r="329" spans="1:8" ht="36" x14ac:dyDescent="0.25">
      <c r="A329" s="98" t="s">
        <v>387</v>
      </c>
      <c r="B329" s="99" t="s">
        <v>657</v>
      </c>
      <c r="C329" s="99" t="s">
        <v>369</v>
      </c>
      <c r="D329" s="132" t="s">
        <v>729</v>
      </c>
      <c r="E329" s="100">
        <v>200</v>
      </c>
      <c r="F329" s="104">
        <v>4267200</v>
      </c>
      <c r="G329" s="104">
        <v>0</v>
      </c>
      <c r="H329" s="104">
        <v>0</v>
      </c>
    </row>
    <row r="330" spans="1:8" ht="36" x14ac:dyDescent="0.25">
      <c r="A330" s="98" t="s">
        <v>730</v>
      </c>
      <c r="B330" s="99" t="s">
        <v>657</v>
      </c>
      <c r="C330" s="99" t="s">
        <v>369</v>
      </c>
      <c r="D330" s="132" t="s">
        <v>731</v>
      </c>
      <c r="E330" s="100"/>
      <c r="F330" s="104">
        <f t="shared" ref="F330:H331" si="46">F331</f>
        <v>2364252</v>
      </c>
      <c r="G330" s="104">
        <f t="shared" si="46"/>
        <v>2364252</v>
      </c>
      <c r="H330" s="104">
        <f t="shared" si="46"/>
        <v>2855812</v>
      </c>
    </row>
    <row r="331" spans="1:8" ht="120" x14ac:dyDescent="0.25">
      <c r="A331" s="133" t="s">
        <v>732</v>
      </c>
      <c r="B331" s="99" t="s">
        <v>657</v>
      </c>
      <c r="C331" s="99" t="s">
        <v>369</v>
      </c>
      <c r="D331" s="132" t="s">
        <v>733</v>
      </c>
      <c r="E331" s="100"/>
      <c r="F331" s="104">
        <f t="shared" si="46"/>
        <v>2364252</v>
      </c>
      <c r="G331" s="104">
        <f t="shared" si="46"/>
        <v>2364252</v>
      </c>
      <c r="H331" s="104">
        <f t="shared" si="46"/>
        <v>2855812</v>
      </c>
    </row>
    <row r="332" spans="1:8" ht="72" x14ac:dyDescent="0.25">
      <c r="A332" s="98" t="s">
        <v>376</v>
      </c>
      <c r="B332" s="99" t="s">
        <v>657</v>
      </c>
      <c r="C332" s="99" t="s">
        <v>369</v>
      </c>
      <c r="D332" s="132" t="s">
        <v>733</v>
      </c>
      <c r="E332" s="100">
        <v>100</v>
      </c>
      <c r="F332" s="126">
        <v>2364252</v>
      </c>
      <c r="G332" s="104">
        <v>2364252</v>
      </c>
      <c r="H332" s="104">
        <v>2855812</v>
      </c>
    </row>
    <row r="333" spans="1:8" ht="60" x14ac:dyDescent="0.25">
      <c r="A333" s="98" t="s">
        <v>513</v>
      </c>
      <c r="B333" s="99" t="s">
        <v>657</v>
      </c>
      <c r="C333" s="99" t="s">
        <v>369</v>
      </c>
      <c r="D333" s="98" t="s">
        <v>514</v>
      </c>
      <c r="E333" s="100"/>
      <c r="F333" s="101">
        <f>F334</f>
        <v>50000</v>
      </c>
      <c r="G333" s="101">
        <f t="shared" ref="G333:H336" si="47">G334</f>
        <v>0</v>
      </c>
      <c r="H333" s="101">
        <f t="shared" si="47"/>
        <v>0</v>
      </c>
    </row>
    <row r="334" spans="1:8" ht="36" x14ac:dyDescent="0.25">
      <c r="A334" s="102" t="s">
        <v>515</v>
      </c>
      <c r="B334" s="99" t="s">
        <v>657</v>
      </c>
      <c r="C334" s="99" t="s">
        <v>369</v>
      </c>
      <c r="D334" s="98" t="s">
        <v>516</v>
      </c>
      <c r="E334" s="100"/>
      <c r="F334" s="101">
        <f>F335</f>
        <v>50000</v>
      </c>
      <c r="G334" s="101">
        <f t="shared" si="47"/>
        <v>0</v>
      </c>
      <c r="H334" s="101">
        <f t="shared" si="47"/>
        <v>0</v>
      </c>
    </row>
    <row r="335" spans="1:8" ht="48" x14ac:dyDescent="0.25">
      <c r="A335" s="102" t="s">
        <v>517</v>
      </c>
      <c r="B335" s="99" t="s">
        <v>657</v>
      </c>
      <c r="C335" s="99" t="s">
        <v>369</v>
      </c>
      <c r="D335" s="98" t="s">
        <v>518</v>
      </c>
      <c r="E335" s="100"/>
      <c r="F335" s="101">
        <f>F336</f>
        <v>50000</v>
      </c>
      <c r="G335" s="101">
        <f t="shared" si="47"/>
        <v>0</v>
      </c>
      <c r="H335" s="101">
        <f t="shared" si="47"/>
        <v>0</v>
      </c>
    </row>
    <row r="336" spans="1:8" ht="36" x14ac:dyDescent="0.25">
      <c r="A336" s="102" t="s">
        <v>519</v>
      </c>
      <c r="B336" s="99" t="s">
        <v>657</v>
      </c>
      <c r="C336" s="99" t="s">
        <v>369</v>
      </c>
      <c r="D336" s="98" t="s">
        <v>520</v>
      </c>
      <c r="E336" s="100"/>
      <c r="F336" s="101">
        <f>F337</f>
        <v>50000</v>
      </c>
      <c r="G336" s="101">
        <f t="shared" si="47"/>
        <v>0</v>
      </c>
      <c r="H336" s="101">
        <f t="shared" si="47"/>
        <v>0</v>
      </c>
    </row>
    <row r="337" spans="1:8" ht="36" x14ac:dyDescent="0.25">
      <c r="A337" s="98" t="s">
        <v>387</v>
      </c>
      <c r="B337" s="99" t="s">
        <v>657</v>
      </c>
      <c r="C337" s="99" t="s">
        <v>369</v>
      </c>
      <c r="D337" s="98" t="s">
        <v>520</v>
      </c>
      <c r="E337" s="100">
        <v>200</v>
      </c>
      <c r="F337" s="101">
        <v>50000</v>
      </c>
      <c r="G337" s="104">
        <v>0</v>
      </c>
      <c r="H337" s="104">
        <v>0</v>
      </c>
    </row>
    <row r="338" spans="1:8" ht="36" x14ac:dyDescent="0.25">
      <c r="A338" s="102" t="s">
        <v>427</v>
      </c>
      <c r="B338" s="99" t="s">
        <v>657</v>
      </c>
      <c r="C338" s="99" t="s">
        <v>369</v>
      </c>
      <c r="D338" s="98" t="s">
        <v>428</v>
      </c>
      <c r="E338" s="100"/>
      <c r="F338" s="107">
        <f>F339</f>
        <v>60000</v>
      </c>
      <c r="G338" s="107">
        <f t="shared" ref="G338:H341" si="48">G339</f>
        <v>60000</v>
      </c>
      <c r="H338" s="107">
        <f t="shared" si="48"/>
        <v>60000</v>
      </c>
    </row>
    <row r="339" spans="1:8" ht="48" x14ac:dyDescent="0.25">
      <c r="A339" s="102" t="s">
        <v>734</v>
      </c>
      <c r="B339" s="99" t="s">
        <v>657</v>
      </c>
      <c r="C339" s="99" t="s">
        <v>369</v>
      </c>
      <c r="D339" s="98" t="s">
        <v>735</v>
      </c>
      <c r="E339" s="100"/>
      <c r="F339" s="101">
        <f>F340</f>
        <v>60000</v>
      </c>
      <c r="G339" s="101">
        <f t="shared" si="48"/>
        <v>60000</v>
      </c>
      <c r="H339" s="101">
        <f t="shared" si="48"/>
        <v>60000</v>
      </c>
    </row>
    <row r="340" spans="1:8" ht="60" x14ac:dyDescent="0.25">
      <c r="A340" s="102" t="s">
        <v>736</v>
      </c>
      <c r="B340" s="99" t="s">
        <v>657</v>
      </c>
      <c r="C340" s="99" t="s">
        <v>369</v>
      </c>
      <c r="D340" s="98" t="s">
        <v>737</v>
      </c>
      <c r="E340" s="100"/>
      <c r="F340" s="101">
        <f>F341</f>
        <v>60000</v>
      </c>
      <c r="G340" s="101">
        <f t="shared" si="48"/>
        <v>60000</v>
      </c>
      <c r="H340" s="101">
        <f t="shared" si="48"/>
        <v>60000</v>
      </c>
    </row>
    <row r="341" spans="1:8" ht="24" x14ac:dyDescent="0.25">
      <c r="A341" s="102" t="s">
        <v>738</v>
      </c>
      <c r="B341" s="99" t="s">
        <v>657</v>
      </c>
      <c r="C341" s="99" t="s">
        <v>369</v>
      </c>
      <c r="D341" s="98" t="s">
        <v>739</v>
      </c>
      <c r="E341" s="100"/>
      <c r="F341" s="101">
        <f>F342</f>
        <v>60000</v>
      </c>
      <c r="G341" s="101">
        <f t="shared" si="48"/>
        <v>60000</v>
      </c>
      <c r="H341" s="101">
        <f t="shared" si="48"/>
        <v>60000</v>
      </c>
    </row>
    <row r="342" spans="1:8" ht="36" x14ac:dyDescent="0.25">
      <c r="A342" s="98" t="s">
        <v>387</v>
      </c>
      <c r="B342" s="99" t="s">
        <v>657</v>
      </c>
      <c r="C342" s="99" t="s">
        <v>369</v>
      </c>
      <c r="D342" s="98" t="s">
        <v>739</v>
      </c>
      <c r="E342" s="100">
        <v>200</v>
      </c>
      <c r="F342" s="107">
        <v>60000</v>
      </c>
      <c r="G342" s="104">
        <v>60000</v>
      </c>
      <c r="H342" s="104">
        <v>60000</v>
      </c>
    </row>
    <row r="343" spans="1:8" x14ac:dyDescent="0.25">
      <c r="A343" s="94" t="s">
        <v>740</v>
      </c>
      <c r="B343" s="97" t="s">
        <v>657</v>
      </c>
      <c r="C343" s="97" t="s">
        <v>378</v>
      </c>
      <c r="D343" s="94"/>
      <c r="E343" s="95"/>
      <c r="F343" s="114">
        <f>F344</f>
        <v>12846195</v>
      </c>
      <c r="G343" s="114">
        <f>G344</f>
        <v>12729207</v>
      </c>
      <c r="H343" s="114">
        <f>H344</f>
        <v>13097207</v>
      </c>
    </row>
    <row r="344" spans="1:8" ht="36" x14ac:dyDescent="0.25">
      <c r="A344" s="102" t="s">
        <v>482</v>
      </c>
      <c r="B344" s="99" t="s">
        <v>657</v>
      </c>
      <c r="C344" s="99" t="s">
        <v>378</v>
      </c>
      <c r="D344" s="105" t="s">
        <v>484</v>
      </c>
      <c r="E344" s="100"/>
      <c r="F344" s="101">
        <f>F349+F358+F345</f>
        <v>12846195</v>
      </c>
      <c r="G344" s="101">
        <f t="shared" ref="G344:H344" si="49">G349+G358+G345</f>
        <v>12729207</v>
      </c>
      <c r="H344" s="101">
        <f t="shared" si="49"/>
        <v>13097207</v>
      </c>
    </row>
    <row r="345" spans="1:8" ht="48" x14ac:dyDescent="0.25">
      <c r="A345" s="102" t="s">
        <v>691</v>
      </c>
      <c r="B345" s="99" t="s">
        <v>657</v>
      </c>
      <c r="C345" s="99" t="s">
        <v>378</v>
      </c>
      <c r="D345" s="98" t="s">
        <v>692</v>
      </c>
      <c r="E345" s="100"/>
      <c r="F345" s="101">
        <f>F346</f>
        <v>2596000</v>
      </c>
      <c r="G345" s="101">
        <f t="shared" ref="G345:H347" si="50">G346</f>
        <v>2596000</v>
      </c>
      <c r="H345" s="101">
        <f t="shared" si="50"/>
        <v>2596000</v>
      </c>
    </row>
    <row r="346" spans="1:8" ht="36" x14ac:dyDescent="0.25">
      <c r="A346" s="102" t="s">
        <v>693</v>
      </c>
      <c r="B346" s="99" t="s">
        <v>657</v>
      </c>
      <c r="C346" s="99" t="s">
        <v>378</v>
      </c>
      <c r="D346" s="98" t="s">
        <v>694</v>
      </c>
      <c r="E346" s="100"/>
      <c r="F346" s="101">
        <f>F347</f>
        <v>2596000</v>
      </c>
      <c r="G346" s="101">
        <f t="shared" si="50"/>
        <v>2596000</v>
      </c>
      <c r="H346" s="101">
        <f t="shared" si="50"/>
        <v>2596000</v>
      </c>
    </row>
    <row r="347" spans="1:8" ht="132" x14ac:dyDescent="0.25">
      <c r="A347" s="106" t="s">
        <v>695</v>
      </c>
      <c r="B347" s="99" t="s">
        <v>657</v>
      </c>
      <c r="C347" s="99" t="s">
        <v>378</v>
      </c>
      <c r="D347" s="98" t="s">
        <v>696</v>
      </c>
      <c r="E347" s="100"/>
      <c r="F347" s="101">
        <f>F348</f>
        <v>2596000</v>
      </c>
      <c r="G347" s="101">
        <f t="shared" si="50"/>
        <v>2596000</v>
      </c>
      <c r="H347" s="101">
        <f t="shared" si="50"/>
        <v>2596000</v>
      </c>
    </row>
    <row r="348" spans="1:8" ht="72" x14ac:dyDescent="0.25">
      <c r="A348" s="98" t="s">
        <v>376</v>
      </c>
      <c r="B348" s="99" t="s">
        <v>657</v>
      </c>
      <c r="C348" s="99" t="s">
        <v>378</v>
      </c>
      <c r="D348" s="98" t="s">
        <v>696</v>
      </c>
      <c r="E348" s="100">
        <v>100</v>
      </c>
      <c r="F348" s="101">
        <v>2596000</v>
      </c>
      <c r="G348" s="101">
        <v>2596000</v>
      </c>
      <c r="H348" s="101">
        <v>2596000</v>
      </c>
    </row>
    <row r="349" spans="1:8" ht="60" x14ac:dyDescent="0.25">
      <c r="A349" s="98" t="s">
        <v>741</v>
      </c>
      <c r="B349" s="99" t="s">
        <v>657</v>
      </c>
      <c r="C349" s="99" t="s">
        <v>378</v>
      </c>
      <c r="D349" s="98" t="s">
        <v>742</v>
      </c>
      <c r="E349" s="100"/>
      <c r="F349" s="101">
        <f>F353+F350</f>
        <v>3649445</v>
      </c>
      <c r="G349" s="101">
        <f>G353+G350</f>
        <v>2776607</v>
      </c>
      <c r="H349" s="101">
        <f>H353+H350</f>
        <v>2405557</v>
      </c>
    </row>
    <row r="350" spans="1:8" ht="24" x14ac:dyDescent="0.25">
      <c r="A350" s="98" t="s">
        <v>722</v>
      </c>
      <c r="B350" s="99" t="s">
        <v>657</v>
      </c>
      <c r="C350" s="99" t="s">
        <v>378</v>
      </c>
      <c r="D350" s="98" t="s">
        <v>743</v>
      </c>
      <c r="E350" s="100"/>
      <c r="F350" s="101">
        <f t="shared" ref="F350:H351" si="51">F351</f>
        <v>361961</v>
      </c>
      <c r="G350" s="101">
        <f t="shared" si="51"/>
        <v>0</v>
      </c>
      <c r="H350" s="101">
        <f t="shared" si="51"/>
        <v>0</v>
      </c>
    </row>
    <row r="351" spans="1:8" ht="96" x14ac:dyDescent="0.25">
      <c r="A351" s="98" t="s">
        <v>744</v>
      </c>
      <c r="B351" s="99" t="s">
        <v>657</v>
      </c>
      <c r="C351" s="99" t="s">
        <v>378</v>
      </c>
      <c r="D351" s="98" t="s">
        <v>745</v>
      </c>
      <c r="E351" s="100"/>
      <c r="F351" s="101">
        <f t="shared" si="51"/>
        <v>361961</v>
      </c>
      <c r="G351" s="101">
        <f t="shared" si="51"/>
        <v>0</v>
      </c>
      <c r="H351" s="101">
        <f t="shared" si="51"/>
        <v>0</v>
      </c>
    </row>
    <row r="352" spans="1:8" ht="36" x14ac:dyDescent="0.25">
      <c r="A352" s="98" t="s">
        <v>387</v>
      </c>
      <c r="B352" s="99" t="s">
        <v>657</v>
      </c>
      <c r="C352" s="99" t="s">
        <v>378</v>
      </c>
      <c r="D352" s="98" t="s">
        <v>745</v>
      </c>
      <c r="E352" s="100">
        <v>200</v>
      </c>
      <c r="F352" s="101">
        <v>361961</v>
      </c>
      <c r="G352" s="101">
        <v>0</v>
      </c>
      <c r="H352" s="101">
        <v>0</v>
      </c>
    </row>
    <row r="353" spans="1:10" ht="24" x14ac:dyDescent="0.25">
      <c r="A353" s="102" t="s">
        <v>746</v>
      </c>
      <c r="B353" s="99" t="s">
        <v>657</v>
      </c>
      <c r="C353" s="99" t="s">
        <v>378</v>
      </c>
      <c r="D353" s="98" t="s">
        <v>747</v>
      </c>
      <c r="E353" s="100"/>
      <c r="F353" s="101">
        <f>F356+F354</f>
        <v>3287484</v>
      </c>
      <c r="G353" s="101">
        <f>G356+G354</f>
        <v>2776607</v>
      </c>
      <c r="H353" s="101">
        <f>H356+H354</f>
        <v>2405557</v>
      </c>
    </row>
    <row r="354" spans="1:10" ht="84" x14ac:dyDescent="0.25">
      <c r="A354" s="102" t="s">
        <v>670</v>
      </c>
      <c r="B354" s="99" t="s">
        <v>657</v>
      </c>
      <c r="C354" s="99" t="s">
        <v>378</v>
      </c>
      <c r="D354" s="98" t="s">
        <v>748</v>
      </c>
      <c r="E354" s="100"/>
      <c r="F354" s="101">
        <f>F355</f>
        <v>522234</v>
      </c>
      <c r="G354" s="101">
        <f>G355</f>
        <v>281207</v>
      </c>
      <c r="H354" s="101">
        <f>H355</f>
        <v>281207</v>
      </c>
    </row>
    <row r="355" spans="1:10" ht="36" x14ac:dyDescent="0.25">
      <c r="A355" s="102" t="s">
        <v>749</v>
      </c>
      <c r="B355" s="99" t="s">
        <v>657</v>
      </c>
      <c r="C355" s="99" t="s">
        <v>378</v>
      </c>
      <c r="D355" s="98" t="s">
        <v>748</v>
      </c>
      <c r="E355" s="100">
        <v>600</v>
      </c>
      <c r="F355" s="101">
        <v>522234</v>
      </c>
      <c r="G355" s="101">
        <v>281207</v>
      </c>
      <c r="H355" s="101">
        <v>281207</v>
      </c>
    </row>
    <row r="356" spans="1:10" ht="36" x14ac:dyDescent="0.25">
      <c r="A356" s="98" t="s">
        <v>533</v>
      </c>
      <c r="B356" s="99" t="s">
        <v>657</v>
      </c>
      <c r="C356" s="99" t="s">
        <v>378</v>
      </c>
      <c r="D356" s="98" t="s">
        <v>750</v>
      </c>
      <c r="E356" s="100"/>
      <c r="F356" s="101">
        <f>F357</f>
        <v>2765250</v>
      </c>
      <c r="G356" s="101">
        <f>G357</f>
        <v>2495400</v>
      </c>
      <c r="H356" s="101">
        <f>H357</f>
        <v>2124350</v>
      </c>
    </row>
    <row r="357" spans="1:10" ht="36" x14ac:dyDescent="0.25">
      <c r="A357" s="98" t="s">
        <v>749</v>
      </c>
      <c r="B357" s="99" t="s">
        <v>657</v>
      </c>
      <c r="C357" s="99" t="s">
        <v>378</v>
      </c>
      <c r="D357" s="98" t="s">
        <v>750</v>
      </c>
      <c r="E357" s="100">
        <v>600</v>
      </c>
      <c r="F357" s="104">
        <v>2765250</v>
      </c>
      <c r="G357" s="104">
        <v>2495400</v>
      </c>
      <c r="H357" s="104">
        <v>2124350</v>
      </c>
    </row>
    <row r="358" spans="1:10" ht="48" x14ac:dyDescent="0.25">
      <c r="A358" s="98" t="s">
        <v>751</v>
      </c>
      <c r="B358" s="99" t="s">
        <v>657</v>
      </c>
      <c r="C358" s="99" t="s">
        <v>378</v>
      </c>
      <c r="D358" s="98" t="s">
        <v>752</v>
      </c>
      <c r="E358" s="100"/>
      <c r="F358" s="104">
        <f t="shared" ref="F358:H358" si="52">F359</f>
        <v>6600750</v>
      </c>
      <c r="G358" s="104">
        <f t="shared" si="52"/>
        <v>7356600</v>
      </c>
      <c r="H358" s="104">
        <f t="shared" si="52"/>
        <v>8095650</v>
      </c>
    </row>
    <row r="359" spans="1:10" ht="48" x14ac:dyDescent="0.25">
      <c r="A359" s="98" t="s">
        <v>753</v>
      </c>
      <c r="B359" s="99" t="s">
        <v>657</v>
      </c>
      <c r="C359" s="99" t="s">
        <v>378</v>
      </c>
      <c r="D359" s="98" t="s">
        <v>754</v>
      </c>
      <c r="E359" s="100"/>
      <c r="F359" s="104">
        <f>F360+F361</f>
        <v>6600750</v>
      </c>
      <c r="G359" s="104">
        <f t="shared" ref="G359:H359" si="53">G360+G361</f>
        <v>7356600</v>
      </c>
      <c r="H359" s="104">
        <f t="shared" si="53"/>
        <v>8095650</v>
      </c>
    </row>
    <row r="360" spans="1:10" ht="36" x14ac:dyDescent="0.25">
      <c r="A360" s="98" t="s">
        <v>749</v>
      </c>
      <c r="B360" s="99" t="s">
        <v>657</v>
      </c>
      <c r="C360" s="99" t="s">
        <v>378</v>
      </c>
      <c r="D360" s="98" t="s">
        <v>754</v>
      </c>
      <c r="E360" s="100">
        <v>600</v>
      </c>
      <c r="F360" s="104">
        <v>6549750</v>
      </c>
      <c r="G360" s="104">
        <v>7299600</v>
      </c>
      <c r="H360" s="104">
        <v>8032650</v>
      </c>
      <c r="J360" s="3"/>
    </row>
    <row r="361" spans="1:10" x14ac:dyDescent="0.25">
      <c r="A361" s="102" t="s">
        <v>440</v>
      </c>
      <c r="B361" s="99" t="s">
        <v>657</v>
      </c>
      <c r="C361" s="99" t="s">
        <v>378</v>
      </c>
      <c r="D361" s="98" t="s">
        <v>754</v>
      </c>
      <c r="E361" s="100">
        <v>800</v>
      </c>
      <c r="F361" s="104">
        <v>51000</v>
      </c>
      <c r="G361" s="104">
        <v>57000</v>
      </c>
      <c r="H361" s="104">
        <v>63000</v>
      </c>
    </row>
    <row r="362" spans="1:10" x14ac:dyDescent="0.25">
      <c r="A362" s="92" t="s">
        <v>755</v>
      </c>
      <c r="B362" s="97" t="s">
        <v>657</v>
      </c>
      <c r="C362" s="97" t="s">
        <v>657</v>
      </c>
      <c r="D362" s="94"/>
      <c r="E362" s="95"/>
      <c r="F362" s="96">
        <f t="shared" ref="F362:H365" si="54">F363</f>
        <v>200000</v>
      </c>
      <c r="G362" s="96">
        <f t="shared" si="54"/>
        <v>50000</v>
      </c>
      <c r="H362" s="96">
        <f t="shared" si="54"/>
        <v>50000</v>
      </c>
    </row>
    <row r="363" spans="1:10" ht="72" x14ac:dyDescent="0.25">
      <c r="A363" s="102" t="s">
        <v>756</v>
      </c>
      <c r="B363" s="99" t="s">
        <v>657</v>
      </c>
      <c r="C363" s="99" t="s">
        <v>657</v>
      </c>
      <c r="D363" s="105" t="s">
        <v>757</v>
      </c>
      <c r="E363" s="100"/>
      <c r="F363" s="101">
        <f t="shared" si="54"/>
        <v>200000</v>
      </c>
      <c r="G363" s="101">
        <f t="shared" si="54"/>
        <v>50000</v>
      </c>
      <c r="H363" s="101">
        <f t="shared" si="54"/>
        <v>50000</v>
      </c>
    </row>
    <row r="364" spans="1:10" ht="108" x14ac:dyDescent="0.25">
      <c r="A364" s="102" t="s">
        <v>758</v>
      </c>
      <c r="B364" s="99" t="s">
        <v>657</v>
      </c>
      <c r="C364" s="99" t="s">
        <v>657</v>
      </c>
      <c r="D364" s="98" t="s">
        <v>759</v>
      </c>
      <c r="E364" s="100"/>
      <c r="F364" s="101">
        <f t="shared" si="54"/>
        <v>200000</v>
      </c>
      <c r="G364" s="101">
        <f t="shared" si="54"/>
        <v>50000</v>
      </c>
      <c r="H364" s="101">
        <f t="shared" si="54"/>
        <v>50000</v>
      </c>
    </row>
    <row r="365" spans="1:10" ht="84" x14ac:dyDescent="0.25">
      <c r="A365" s="102" t="s">
        <v>760</v>
      </c>
      <c r="B365" s="99" t="s">
        <v>657</v>
      </c>
      <c r="C365" s="99" t="s">
        <v>657</v>
      </c>
      <c r="D365" s="98" t="s">
        <v>761</v>
      </c>
      <c r="E365" s="100"/>
      <c r="F365" s="101">
        <f t="shared" si="54"/>
        <v>200000</v>
      </c>
      <c r="G365" s="101">
        <f t="shared" si="54"/>
        <v>50000</v>
      </c>
      <c r="H365" s="101">
        <f t="shared" si="54"/>
        <v>50000</v>
      </c>
    </row>
    <row r="366" spans="1:10" ht="24" x14ac:dyDescent="0.25">
      <c r="A366" s="98" t="s">
        <v>762</v>
      </c>
      <c r="B366" s="99" t="s">
        <v>657</v>
      </c>
      <c r="C366" s="99" t="s">
        <v>657</v>
      </c>
      <c r="D366" s="98" t="s">
        <v>763</v>
      </c>
      <c r="E366" s="100"/>
      <c r="F366" s="101">
        <f>F367+F368</f>
        <v>200000</v>
      </c>
      <c r="G366" s="101">
        <f>G367+G368</f>
        <v>50000</v>
      </c>
      <c r="H366" s="101">
        <f>H367+H368</f>
        <v>50000</v>
      </c>
    </row>
    <row r="367" spans="1:10" ht="36" x14ac:dyDescent="0.25">
      <c r="A367" s="98" t="s">
        <v>387</v>
      </c>
      <c r="B367" s="99" t="s">
        <v>657</v>
      </c>
      <c r="C367" s="99" t="s">
        <v>657</v>
      </c>
      <c r="D367" s="98" t="s">
        <v>764</v>
      </c>
      <c r="E367" s="100">
        <v>200</v>
      </c>
      <c r="F367" s="104">
        <v>200000</v>
      </c>
      <c r="G367" s="104">
        <v>50000</v>
      </c>
      <c r="H367" s="104">
        <v>50000</v>
      </c>
    </row>
    <row r="368" spans="1:10" x14ac:dyDescent="0.25">
      <c r="A368" s="102" t="s">
        <v>440</v>
      </c>
      <c r="B368" s="99" t="s">
        <v>657</v>
      </c>
      <c r="C368" s="99" t="s">
        <v>657</v>
      </c>
      <c r="D368" s="98" t="s">
        <v>764</v>
      </c>
      <c r="E368" s="100">
        <v>800</v>
      </c>
      <c r="F368" s="107">
        <v>0</v>
      </c>
      <c r="G368" s="104">
        <v>0</v>
      </c>
      <c r="H368" s="104">
        <v>0</v>
      </c>
    </row>
    <row r="369" spans="1:8" x14ac:dyDescent="0.25">
      <c r="A369" s="92" t="s">
        <v>765</v>
      </c>
      <c r="B369" s="97" t="s">
        <v>657</v>
      </c>
      <c r="C369" s="97" t="s">
        <v>601</v>
      </c>
      <c r="D369" s="94"/>
      <c r="E369" s="95"/>
      <c r="F369" s="96">
        <f>F370+F377</f>
        <v>12074720</v>
      </c>
      <c r="G369" s="96">
        <f>G370+G377</f>
        <v>9182909</v>
      </c>
      <c r="H369" s="96">
        <f>H370+H377</f>
        <v>9182909</v>
      </c>
    </row>
    <row r="370" spans="1:8" ht="36" x14ac:dyDescent="0.25">
      <c r="A370" s="102" t="s">
        <v>482</v>
      </c>
      <c r="B370" s="99" t="s">
        <v>657</v>
      </c>
      <c r="C370" s="99" t="s">
        <v>601</v>
      </c>
      <c r="D370" s="105" t="s">
        <v>484</v>
      </c>
      <c r="E370" s="100"/>
      <c r="F370" s="101">
        <f t="shared" ref="F370:H371" si="55">F371</f>
        <v>3728000</v>
      </c>
      <c r="G370" s="101">
        <f t="shared" si="55"/>
        <v>3371000</v>
      </c>
      <c r="H370" s="101">
        <f t="shared" si="55"/>
        <v>3371000</v>
      </c>
    </row>
    <row r="371" spans="1:8" ht="72" x14ac:dyDescent="0.25">
      <c r="A371" s="102" t="s">
        <v>766</v>
      </c>
      <c r="B371" s="99" t="s">
        <v>657</v>
      </c>
      <c r="C371" s="99" t="s">
        <v>601</v>
      </c>
      <c r="D371" s="98" t="s">
        <v>486</v>
      </c>
      <c r="E371" s="100"/>
      <c r="F371" s="101">
        <f t="shared" si="55"/>
        <v>3728000</v>
      </c>
      <c r="G371" s="101">
        <f t="shared" si="55"/>
        <v>3371000</v>
      </c>
      <c r="H371" s="101">
        <f t="shared" si="55"/>
        <v>3371000</v>
      </c>
    </row>
    <row r="372" spans="1:8" ht="48" x14ac:dyDescent="0.25">
      <c r="A372" s="307" t="s">
        <v>767</v>
      </c>
      <c r="B372" s="99" t="s">
        <v>657</v>
      </c>
      <c r="C372" s="99" t="s">
        <v>601</v>
      </c>
      <c r="D372" s="98" t="s">
        <v>488</v>
      </c>
      <c r="E372" s="100"/>
      <c r="F372" s="101">
        <f>+F373</f>
        <v>3728000</v>
      </c>
      <c r="G372" s="101">
        <f>+G373</f>
        <v>3371000</v>
      </c>
      <c r="H372" s="101">
        <f>+H373</f>
        <v>3371000</v>
      </c>
    </row>
    <row r="373" spans="1:8" ht="36" x14ac:dyDescent="0.25">
      <c r="A373" s="102" t="s">
        <v>533</v>
      </c>
      <c r="B373" s="99" t="s">
        <v>657</v>
      </c>
      <c r="C373" s="99" t="s">
        <v>601</v>
      </c>
      <c r="D373" s="98" t="s">
        <v>768</v>
      </c>
      <c r="E373" s="100"/>
      <c r="F373" s="101">
        <f>F374+F375+F376</f>
        <v>3728000</v>
      </c>
      <c r="G373" s="101">
        <f>G374+G375+G376</f>
        <v>3371000</v>
      </c>
      <c r="H373" s="101">
        <f>H374+H375+H376</f>
        <v>3371000</v>
      </c>
    </row>
    <row r="374" spans="1:8" ht="72" x14ac:dyDescent="0.25">
      <c r="A374" s="98" t="s">
        <v>376</v>
      </c>
      <c r="B374" s="99" t="s">
        <v>657</v>
      </c>
      <c r="C374" s="99" t="s">
        <v>601</v>
      </c>
      <c r="D374" s="98" t="s">
        <v>768</v>
      </c>
      <c r="E374" s="100">
        <v>100</v>
      </c>
      <c r="F374" s="101">
        <v>2864000</v>
      </c>
      <c r="G374" s="104">
        <v>2864000</v>
      </c>
      <c r="H374" s="104">
        <v>2864000</v>
      </c>
    </row>
    <row r="375" spans="1:8" ht="36" x14ac:dyDescent="0.25">
      <c r="A375" s="98" t="s">
        <v>387</v>
      </c>
      <c r="B375" s="99" t="s">
        <v>657</v>
      </c>
      <c r="C375" s="99" t="s">
        <v>601</v>
      </c>
      <c r="D375" s="98" t="s">
        <v>768</v>
      </c>
      <c r="E375" s="100">
        <v>200</v>
      </c>
      <c r="F375" s="101">
        <v>857000</v>
      </c>
      <c r="G375" s="104">
        <v>500000</v>
      </c>
      <c r="H375" s="104">
        <v>500000</v>
      </c>
    </row>
    <row r="376" spans="1:8" x14ac:dyDescent="0.25">
      <c r="A376" s="102" t="s">
        <v>440</v>
      </c>
      <c r="B376" s="99" t="s">
        <v>657</v>
      </c>
      <c r="C376" s="99" t="s">
        <v>601</v>
      </c>
      <c r="D376" s="98" t="s">
        <v>768</v>
      </c>
      <c r="E376" s="100">
        <v>800</v>
      </c>
      <c r="F376" s="107">
        <v>7000</v>
      </c>
      <c r="G376" s="104">
        <v>7000</v>
      </c>
      <c r="H376" s="104">
        <v>7000</v>
      </c>
    </row>
    <row r="377" spans="1:8" ht="72" x14ac:dyDescent="0.25">
      <c r="A377" s="102" t="s">
        <v>756</v>
      </c>
      <c r="B377" s="99" t="s">
        <v>657</v>
      </c>
      <c r="C377" s="99" t="s">
        <v>601</v>
      </c>
      <c r="D377" s="98" t="s">
        <v>757</v>
      </c>
      <c r="E377" s="100"/>
      <c r="F377" s="107">
        <f t="shared" ref="F377:H378" si="56">F378</f>
        <v>8346720</v>
      </c>
      <c r="G377" s="107">
        <f t="shared" si="56"/>
        <v>5811909</v>
      </c>
      <c r="H377" s="107">
        <f t="shared" si="56"/>
        <v>5811909</v>
      </c>
    </row>
    <row r="378" spans="1:8" ht="120" x14ac:dyDescent="0.25">
      <c r="A378" s="102" t="s">
        <v>769</v>
      </c>
      <c r="B378" s="99" t="s">
        <v>657</v>
      </c>
      <c r="C378" s="99" t="s">
        <v>601</v>
      </c>
      <c r="D378" s="98" t="s">
        <v>770</v>
      </c>
      <c r="E378" s="100"/>
      <c r="F378" s="107">
        <f t="shared" si="56"/>
        <v>8346720</v>
      </c>
      <c r="G378" s="107">
        <f t="shared" si="56"/>
        <v>5811909</v>
      </c>
      <c r="H378" s="107">
        <f t="shared" si="56"/>
        <v>5811909</v>
      </c>
    </row>
    <row r="379" spans="1:8" ht="36" x14ac:dyDescent="0.25">
      <c r="A379" s="102" t="s">
        <v>771</v>
      </c>
      <c r="B379" s="99" t="s">
        <v>657</v>
      </c>
      <c r="C379" s="99" t="s">
        <v>601</v>
      </c>
      <c r="D379" s="98" t="s">
        <v>772</v>
      </c>
      <c r="E379" s="100"/>
      <c r="F379" s="107">
        <f>F380+F384+F387</f>
        <v>8346720</v>
      </c>
      <c r="G379" s="107">
        <f>G380+G384+G387</f>
        <v>5811909</v>
      </c>
      <c r="H379" s="107">
        <f>H380+H384+H387</f>
        <v>5811909</v>
      </c>
    </row>
    <row r="380" spans="1:8" ht="36" x14ac:dyDescent="0.25">
      <c r="A380" s="102" t="s">
        <v>773</v>
      </c>
      <c r="B380" s="99" t="s">
        <v>657</v>
      </c>
      <c r="C380" s="99" t="s">
        <v>601</v>
      </c>
      <c r="D380" s="98" t="s">
        <v>774</v>
      </c>
      <c r="E380" s="100"/>
      <c r="F380" s="107">
        <f>F381+F382+F383</f>
        <v>6100000</v>
      </c>
      <c r="G380" s="107">
        <f>G381+G382+G383</f>
        <v>4037000</v>
      </c>
      <c r="H380" s="107">
        <f>H381+H382+H383</f>
        <v>4037000</v>
      </c>
    </row>
    <row r="381" spans="1:8" ht="72" x14ac:dyDescent="0.25">
      <c r="A381" s="102" t="s">
        <v>376</v>
      </c>
      <c r="B381" s="99" t="s">
        <v>657</v>
      </c>
      <c r="C381" s="99" t="s">
        <v>601</v>
      </c>
      <c r="D381" s="98" t="s">
        <v>774</v>
      </c>
      <c r="E381" s="100">
        <v>100</v>
      </c>
      <c r="F381" s="107">
        <v>2827000</v>
      </c>
      <c r="G381" s="104">
        <v>2827000</v>
      </c>
      <c r="H381" s="104">
        <v>2827000</v>
      </c>
    </row>
    <row r="382" spans="1:8" ht="36" x14ac:dyDescent="0.25">
      <c r="A382" s="102" t="s">
        <v>387</v>
      </c>
      <c r="B382" s="99" t="s">
        <v>657</v>
      </c>
      <c r="C382" s="99" t="s">
        <v>601</v>
      </c>
      <c r="D382" s="98" t="s">
        <v>774</v>
      </c>
      <c r="E382" s="100">
        <v>200</v>
      </c>
      <c r="F382" s="111">
        <v>3063000</v>
      </c>
      <c r="G382" s="104">
        <v>1000000</v>
      </c>
      <c r="H382" s="104">
        <v>1000000</v>
      </c>
    </row>
    <row r="383" spans="1:8" x14ac:dyDescent="0.25">
      <c r="A383" s="102" t="s">
        <v>440</v>
      </c>
      <c r="B383" s="99" t="s">
        <v>657</v>
      </c>
      <c r="C383" s="99" t="s">
        <v>601</v>
      </c>
      <c r="D383" s="98" t="s">
        <v>774</v>
      </c>
      <c r="E383" s="100">
        <v>800</v>
      </c>
      <c r="F383" s="107">
        <v>210000</v>
      </c>
      <c r="G383" s="104">
        <v>210000</v>
      </c>
      <c r="H383" s="104">
        <v>210000</v>
      </c>
    </row>
    <row r="384" spans="1:8" ht="24" x14ac:dyDescent="0.25">
      <c r="A384" s="102" t="s">
        <v>775</v>
      </c>
      <c r="B384" s="99" t="s">
        <v>657</v>
      </c>
      <c r="C384" s="99" t="s">
        <v>601</v>
      </c>
      <c r="D384" s="98" t="s">
        <v>776</v>
      </c>
      <c r="E384" s="100"/>
      <c r="F384" s="107">
        <f>F385+F386</f>
        <v>763885</v>
      </c>
      <c r="G384" s="107">
        <f>G385+G386</f>
        <v>0</v>
      </c>
      <c r="H384" s="107">
        <f>H385+H386</f>
        <v>0</v>
      </c>
    </row>
    <row r="385" spans="1:8" ht="36" x14ac:dyDescent="0.25">
      <c r="A385" s="102" t="s">
        <v>387</v>
      </c>
      <c r="B385" s="99" t="s">
        <v>657</v>
      </c>
      <c r="C385" s="99" t="s">
        <v>601</v>
      </c>
      <c r="D385" s="98" t="s">
        <v>776</v>
      </c>
      <c r="E385" s="100">
        <v>200</v>
      </c>
      <c r="F385" s="107">
        <v>324605</v>
      </c>
      <c r="G385" s="104">
        <v>0</v>
      </c>
      <c r="H385" s="104">
        <v>0</v>
      </c>
    </row>
    <row r="386" spans="1:8" ht="24" x14ac:dyDescent="0.25">
      <c r="A386" s="102" t="s">
        <v>527</v>
      </c>
      <c r="B386" s="99" t="s">
        <v>657</v>
      </c>
      <c r="C386" s="99" t="s">
        <v>601</v>
      </c>
      <c r="D386" s="98" t="s">
        <v>776</v>
      </c>
      <c r="E386" s="100">
        <v>300</v>
      </c>
      <c r="F386" s="107">
        <v>439280</v>
      </c>
      <c r="G386" s="104">
        <v>0</v>
      </c>
      <c r="H386" s="104">
        <v>0</v>
      </c>
    </row>
    <row r="387" spans="1:8" ht="24" x14ac:dyDescent="0.25">
      <c r="A387" s="102" t="s">
        <v>775</v>
      </c>
      <c r="B387" s="99" t="s">
        <v>657</v>
      </c>
      <c r="C387" s="99" t="s">
        <v>601</v>
      </c>
      <c r="D387" s="98" t="s">
        <v>777</v>
      </c>
      <c r="E387" s="100"/>
      <c r="F387" s="107">
        <f>F388+F389</f>
        <v>1482835</v>
      </c>
      <c r="G387" s="107">
        <f>G388+G389</f>
        <v>1774909</v>
      </c>
      <c r="H387" s="107">
        <f>H388+H389</f>
        <v>1774909</v>
      </c>
    </row>
    <row r="388" spans="1:8" ht="36" x14ac:dyDescent="0.25">
      <c r="A388" s="102" t="s">
        <v>387</v>
      </c>
      <c r="B388" s="99" t="s">
        <v>657</v>
      </c>
      <c r="C388" s="99" t="s">
        <v>601</v>
      </c>
      <c r="D388" s="98" t="s">
        <v>777</v>
      </c>
      <c r="E388" s="100">
        <v>200</v>
      </c>
      <c r="F388" s="107">
        <v>630115</v>
      </c>
      <c r="G388" s="104">
        <v>482909</v>
      </c>
      <c r="H388" s="104">
        <v>482909</v>
      </c>
    </row>
    <row r="389" spans="1:8" ht="24" x14ac:dyDescent="0.25">
      <c r="A389" s="102" t="s">
        <v>527</v>
      </c>
      <c r="B389" s="99" t="s">
        <v>657</v>
      </c>
      <c r="C389" s="99" t="s">
        <v>601</v>
      </c>
      <c r="D389" s="98" t="s">
        <v>777</v>
      </c>
      <c r="E389" s="100">
        <v>300</v>
      </c>
      <c r="F389" s="107">
        <v>852720</v>
      </c>
      <c r="G389" s="104">
        <v>1292000</v>
      </c>
      <c r="H389" s="104">
        <v>1292000</v>
      </c>
    </row>
    <row r="390" spans="1:8" x14ac:dyDescent="0.25">
      <c r="A390" s="92" t="s">
        <v>778</v>
      </c>
      <c r="B390" s="97" t="s">
        <v>593</v>
      </c>
      <c r="C390" s="97" t="s">
        <v>556</v>
      </c>
      <c r="D390" s="94"/>
      <c r="E390" s="95"/>
      <c r="F390" s="96">
        <f t="shared" ref="F390:H391" si="57">F391</f>
        <v>38481538</v>
      </c>
      <c r="G390" s="96">
        <f t="shared" si="57"/>
        <v>33273081</v>
      </c>
      <c r="H390" s="96">
        <f t="shared" si="57"/>
        <v>34295081</v>
      </c>
    </row>
    <row r="391" spans="1:8" x14ac:dyDescent="0.25">
      <c r="A391" s="92" t="s">
        <v>779</v>
      </c>
      <c r="B391" s="97" t="s">
        <v>593</v>
      </c>
      <c r="C391" s="97" t="s">
        <v>367</v>
      </c>
      <c r="D391" s="94"/>
      <c r="E391" s="95"/>
      <c r="F391" s="96">
        <f t="shared" si="57"/>
        <v>38481538</v>
      </c>
      <c r="G391" s="96">
        <f t="shared" si="57"/>
        <v>33273081</v>
      </c>
      <c r="H391" s="96">
        <f t="shared" si="57"/>
        <v>34295081</v>
      </c>
    </row>
    <row r="392" spans="1:8" ht="60" x14ac:dyDescent="0.25">
      <c r="A392" s="102" t="s">
        <v>780</v>
      </c>
      <c r="B392" s="99" t="s">
        <v>593</v>
      </c>
      <c r="C392" s="99" t="s">
        <v>367</v>
      </c>
      <c r="D392" s="105" t="s">
        <v>781</v>
      </c>
      <c r="E392" s="100"/>
      <c r="F392" s="101">
        <f>F393+F405+F411</f>
        <v>38481538</v>
      </c>
      <c r="G392" s="101">
        <f>G393+G405+G411</f>
        <v>33273081</v>
      </c>
      <c r="H392" s="101">
        <f>H393+H405+H411</f>
        <v>34295081</v>
      </c>
    </row>
    <row r="393" spans="1:8" ht="72" x14ac:dyDescent="0.25">
      <c r="A393" s="102" t="s">
        <v>782</v>
      </c>
      <c r="B393" s="99" t="s">
        <v>593</v>
      </c>
      <c r="C393" s="99" t="s">
        <v>367</v>
      </c>
      <c r="D393" s="105" t="s">
        <v>783</v>
      </c>
      <c r="E393" s="100"/>
      <c r="F393" s="101">
        <f>F394</f>
        <v>24295457</v>
      </c>
      <c r="G393" s="101">
        <f>G394</f>
        <v>19174000</v>
      </c>
      <c r="H393" s="101">
        <f>H394</f>
        <v>19684000</v>
      </c>
    </row>
    <row r="394" spans="1:8" ht="36" x14ac:dyDescent="0.25">
      <c r="A394" s="102" t="s">
        <v>784</v>
      </c>
      <c r="B394" s="99" t="s">
        <v>593</v>
      </c>
      <c r="C394" s="99" t="s">
        <v>367</v>
      </c>
      <c r="D394" s="105" t="s">
        <v>785</v>
      </c>
      <c r="E394" s="100"/>
      <c r="F394" s="101">
        <f>F397+F403+F395+F399</f>
        <v>24295457</v>
      </c>
      <c r="G394" s="101">
        <f>G397+G403+G395+G399</f>
        <v>19174000</v>
      </c>
      <c r="H394" s="101">
        <f>H397+H403+H395+H399</f>
        <v>19684000</v>
      </c>
    </row>
    <row r="395" spans="1:8" ht="48" x14ac:dyDescent="0.25">
      <c r="A395" s="102" t="s">
        <v>786</v>
      </c>
      <c r="B395" s="99" t="s">
        <v>593</v>
      </c>
      <c r="C395" s="99" t="s">
        <v>367</v>
      </c>
      <c r="D395" s="105" t="s">
        <v>787</v>
      </c>
      <c r="E395" s="100"/>
      <c r="F395" s="101">
        <f>F396</f>
        <v>5345457</v>
      </c>
      <c r="G395" s="101">
        <f>G396</f>
        <v>0</v>
      </c>
      <c r="H395" s="101">
        <f>H396</f>
        <v>0</v>
      </c>
    </row>
    <row r="396" spans="1:8" ht="72" x14ac:dyDescent="0.25">
      <c r="A396" s="102" t="s">
        <v>376</v>
      </c>
      <c r="B396" s="99" t="s">
        <v>593</v>
      </c>
      <c r="C396" s="99" t="s">
        <v>367</v>
      </c>
      <c r="D396" s="105" t="s">
        <v>787</v>
      </c>
      <c r="E396" s="100">
        <v>100</v>
      </c>
      <c r="F396" s="101">
        <v>5345457</v>
      </c>
      <c r="G396" s="101">
        <v>0</v>
      </c>
      <c r="H396" s="101">
        <v>0</v>
      </c>
    </row>
    <row r="397" spans="1:8" ht="48" x14ac:dyDescent="0.25">
      <c r="A397" s="102" t="s">
        <v>788</v>
      </c>
      <c r="B397" s="99" t="s">
        <v>593</v>
      </c>
      <c r="C397" s="99" t="s">
        <v>367</v>
      </c>
      <c r="D397" s="105" t="s">
        <v>789</v>
      </c>
      <c r="E397" s="100"/>
      <c r="F397" s="101">
        <f>F398</f>
        <v>14453400</v>
      </c>
      <c r="G397" s="101">
        <f>G398</f>
        <v>17013000</v>
      </c>
      <c r="H397" s="101">
        <f>H398</f>
        <v>17523000</v>
      </c>
    </row>
    <row r="398" spans="1:8" ht="72" x14ac:dyDescent="0.25">
      <c r="A398" s="98" t="s">
        <v>376</v>
      </c>
      <c r="B398" s="99" t="s">
        <v>593</v>
      </c>
      <c r="C398" s="99" t="s">
        <v>367</v>
      </c>
      <c r="D398" s="105" t="s">
        <v>789</v>
      </c>
      <c r="E398" s="100">
        <v>100</v>
      </c>
      <c r="F398" s="107">
        <v>14453400</v>
      </c>
      <c r="G398" s="104">
        <v>17013000</v>
      </c>
      <c r="H398" s="104">
        <v>17523000</v>
      </c>
    </row>
    <row r="399" spans="1:8" ht="36" x14ac:dyDescent="0.25">
      <c r="A399" s="98" t="s">
        <v>533</v>
      </c>
      <c r="B399" s="99" t="s">
        <v>593</v>
      </c>
      <c r="C399" s="99" t="s">
        <v>367</v>
      </c>
      <c r="D399" s="105" t="s">
        <v>790</v>
      </c>
      <c r="E399" s="100"/>
      <c r="F399" s="107">
        <f>F401+F402+F400</f>
        <v>4496600</v>
      </c>
      <c r="G399" s="107">
        <f>G401+G402</f>
        <v>2161000</v>
      </c>
      <c r="H399" s="107">
        <f>H401+H402</f>
        <v>2161000</v>
      </c>
    </row>
    <row r="400" spans="1:8" ht="72" x14ac:dyDescent="0.25">
      <c r="A400" s="98" t="s">
        <v>376</v>
      </c>
      <c r="B400" s="99" t="s">
        <v>593</v>
      </c>
      <c r="C400" s="99" t="s">
        <v>367</v>
      </c>
      <c r="D400" s="105" t="s">
        <v>790</v>
      </c>
      <c r="E400" s="100">
        <v>100</v>
      </c>
      <c r="F400" s="107">
        <v>1013600</v>
      </c>
      <c r="G400" s="107"/>
      <c r="H400" s="107"/>
    </row>
    <row r="401" spans="1:8" ht="36" x14ac:dyDescent="0.25">
      <c r="A401" s="98" t="s">
        <v>387</v>
      </c>
      <c r="B401" s="99" t="s">
        <v>593</v>
      </c>
      <c r="C401" s="99" t="s">
        <v>367</v>
      </c>
      <c r="D401" s="105" t="s">
        <v>790</v>
      </c>
      <c r="E401" s="100">
        <v>200</v>
      </c>
      <c r="F401" s="123">
        <v>3422000</v>
      </c>
      <c r="G401" s="104">
        <v>2100000</v>
      </c>
      <c r="H401" s="104">
        <v>2100000</v>
      </c>
    </row>
    <row r="402" spans="1:8" x14ac:dyDescent="0.25">
      <c r="A402" s="102" t="s">
        <v>440</v>
      </c>
      <c r="B402" s="99" t="s">
        <v>593</v>
      </c>
      <c r="C402" s="99" t="s">
        <v>367</v>
      </c>
      <c r="D402" s="105" t="s">
        <v>790</v>
      </c>
      <c r="E402" s="100">
        <v>800</v>
      </c>
      <c r="F402" s="107">
        <v>61000</v>
      </c>
      <c r="G402" s="104">
        <v>61000</v>
      </c>
      <c r="H402" s="104">
        <v>61000</v>
      </c>
    </row>
    <row r="403" spans="1:8" ht="48" x14ac:dyDescent="0.25">
      <c r="A403" s="102" t="s">
        <v>791</v>
      </c>
      <c r="B403" s="99" t="s">
        <v>593</v>
      </c>
      <c r="C403" s="99" t="s">
        <v>367</v>
      </c>
      <c r="D403" s="103" t="s">
        <v>792</v>
      </c>
      <c r="E403" s="100"/>
      <c r="F403" s="101">
        <f>F404</f>
        <v>0</v>
      </c>
      <c r="G403" s="101">
        <f>G404</f>
        <v>0</v>
      </c>
      <c r="H403" s="101">
        <f>H404</f>
        <v>0</v>
      </c>
    </row>
    <row r="404" spans="1:8" ht="36" x14ac:dyDescent="0.25">
      <c r="A404" s="98" t="s">
        <v>387</v>
      </c>
      <c r="B404" s="99" t="s">
        <v>593</v>
      </c>
      <c r="C404" s="99" t="s">
        <v>367</v>
      </c>
      <c r="D404" s="103" t="s">
        <v>792</v>
      </c>
      <c r="E404" s="100">
        <v>200</v>
      </c>
      <c r="F404" s="107"/>
      <c r="G404" s="104"/>
      <c r="H404" s="104"/>
    </row>
    <row r="405" spans="1:8" ht="72" x14ac:dyDescent="0.25">
      <c r="A405" s="102" t="s">
        <v>793</v>
      </c>
      <c r="B405" s="99" t="s">
        <v>593</v>
      </c>
      <c r="C405" s="99" t="s">
        <v>367</v>
      </c>
      <c r="D405" s="105" t="s">
        <v>794</v>
      </c>
      <c r="E405" s="100"/>
      <c r="F405" s="101">
        <f t="shared" ref="F405:H406" si="58">F406</f>
        <v>11684000</v>
      </c>
      <c r="G405" s="101">
        <f t="shared" si="58"/>
        <v>11597000</v>
      </c>
      <c r="H405" s="101">
        <f t="shared" si="58"/>
        <v>12109000</v>
      </c>
    </row>
    <row r="406" spans="1:8" ht="48" x14ac:dyDescent="0.25">
      <c r="A406" s="102" t="s">
        <v>795</v>
      </c>
      <c r="B406" s="99" t="s">
        <v>593</v>
      </c>
      <c r="C406" s="99" t="s">
        <v>367</v>
      </c>
      <c r="D406" s="105" t="s">
        <v>796</v>
      </c>
      <c r="E406" s="100"/>
      <c r="F406" s="101">
        <f t="shared" si="58"/>
        <v>11684000</v>
      </c>
      <c r="G406" s="101">
        <f t="shared" si="58"/>
        <v>11597000</v>
      </c>
      <c r="H406" s="101">
        <f t="shared" si="58"/>
        <v>12109000</v>
      </c>
    </row>
    <row r="407" spans="1:8" ht="36" x14ac:dyDescent="0.25">
      <c r="A407" s="102" t="s">
        <v>533</v>
      </c>
      <c r="B407" s="99" t="s">
        <v>593</v>
      </c>
      <c r="C407" s="99" t="s">
        <v>367</v>
      </c>
      <c r="D407" s="98" t="s">
        <v>797</v>
      </c>
      <c r="E407" s="100"/>
      <c r="F407" s="101">
        <f>F408+F409+F410</f>
        <v>11684000</v>
      </c>
      <c r="G407" s="101">
        <f>G408+G409+G410</f>
        <v>11597000</v>
      </c>
      <c r="H407" s="101">
        <f>H408+H409+H410</f>
        <v>12109000</v>
      </c>
    </row>
    <row r="408" spans="1:8" ht="72" x14ac:dyDescent="0.25">
      <c r="A408" s="98" t="s">
        <v>376</v>
      </c>
      <c r="B408" s="99" t="s">
        <v>593</v>
      </c>
      <c r="C408" s="99" t="s">
        <v>367</v>
      </c>
      <c r="D408" s="98" t="s">
        <v>797</v>
      </c>
      <c r="E408" s="100">
        <v>100</v>
      </c>
      <c r="F408" s="107">
        <v>9099000</v>
      </c>
      <c r="G408" s="104">
        <v>10008000</v>
      </c>
      <c r="H408" s="104">
        <v>10520000</v>
      </c>
    </row>
    <row r="409" spans="1:8" ht="36" x14ac:dyDescent="0.25">
      <c r="A409" s="98" t="s">
        <v>387</v>
      </c>
      <c r="B409" s="99" t="s">
        <v>593</v>
      </c>
      <c r="C409" s="99" t="s">
        <v>367</v>
      </c>
      <c r="D409" s="98" t="s">
        <v>797</v>
      </c>
      <c r="E409" s="100">
        <v>200</v>
      </c>
      <c r="F409" s="101">
        <v>2526000</v>
      </c>
      <c r="G409" s="104">
        <v>1530000</v>
      </c>
      <c r="H409" s="104">
        <v>1530000</v>
      </c>
    </row>
    <row r="410" spans="1:8" x14ac:dyDescent="0.25">
      <c r="A410" s="102" t="s">
        <v>440</v>
      </c>
      <c r="B410" s="99" t="s">
        <v>593</v>
      </c>
      <c r="C410" s="99" t="s">
        <v>367</v>
      </c>
      <c r="D410" s="98" t="s">
        <v>797</v>
      </c>
      <c r="E410" s="100">
        <v>800</v>
      </c>
      <c r="F410" s="107">
        <v>59000</v>
      </c>
      <c r="G410" s="104">
        <v>59000</v>
      </c>
      <c r="H410" s="104">
        <v>59000</v>
      </c>
    </row>
    <row r="411" spans="1:8" ht="84" x14ac:dyDescent="0.25">
      <c r="A411" s="315" t="s">
        <v>798</v>
      </c>
      <c r="B411" s="314" t="s">
        <v>593</v>
      </c>
      <c r="C411" s="314" t="s">
        <v>367</v>
      </c>
      <c r="D411" s="313" t="s">
        <v>799</v>
      </c>
      <c r="E411" s="312"/>
      <c r="F411" s="311">
        <f t="shared" ref="F411:H412" si="59">F412</f>
        <v>2502081</v>
      </c>
      <c r="G411" s="311">
        <f t="shared" si="59"/>
        <v>2502081</v>
      </c>
      <c r="H411" s="311">
        <f t="shared" si="59"/>
        <v>2502081</v>
      </c>
    </row>
    <row r="412" spans="1:8" ht="48" x14ac:dyDescent="0.25">
      <c r="A412" s="307" t="s">
        <v>800</v>
      </c>
      <c r="B412" s="314" t="s">
        <v>593</v>
      </c>
      <c r="C412" s="314" t="s">
        <v>367</v>
      </c>
      <c r="D412" s="310" t="s">
        <v>801</v>
      </c>
      <c r="E412" s="312"/>
      <c r="F412" s="311">
        <f t="shared" si="59"/>
        <v>2502081</v>
      </c>
      <c r="G412" s="311">
        <f t="shared" si="59"/>
        <v>2502081</v>
      </c>
      <c r="H412" s="311">
        <f t="shared" si="59"/>
        <v>2502081</v>
      </c>
    </row>
    <row r="413" spans="1:8" ht="72" x14ac:dyDescent="0.25">
      <c r="A413" s="309" t="s">
        <v>802</v>
      </c>
      <c r="B413" s="314" t="s">
        <v>593</v>
      </c>
      <c r="C413" s="314" t="s">
        <v>367</v>
      </c>
      <c r="D413" s="310" t="s">
        <v>803</v>
      </c>
      <c r="E413" s="312"/>
      <c r="F413" s="311">
        <f>F414+F415</f>
        <v>2502081</v>
      </c>
      <c r="G413" s="311">
        <f>G414+G415</f>
        <v>2502081</v>
      </c>
      <c r="H413" s="311">
        <f>H414+H415</f>
        <v>2502081</v>
      </c>
    </row>
    <row r="414" spans="1:8" ht="72" x14ac:dyDescent="0.25">
      <c r="A414" s="310" t="s">
        <v>376</v>
      </c>
      <c r="B414" s="314" t="s">
        <v>593</v>
      </c>
      <c r="C414" s="314" t="s">
        <v>367</v>
      </c>
      <c r="D414" s="310" t="s">
        <v>803</v>
      </c>
      <c r="E414" s="312">
        <v>100</v>
      </c>
      <c r="F414" s="308">
        <v>1630881</v>
      </c>
      <c r="G414" s="308">
        <v>1630881</v>
      </c>
      <c r="H414" s="308">
        <v>1630881</v>
      </c>
    </row>
    <row r="415" spans="1:8" ht="24" x14ac:dyDescent="0.25">
      <c r="A415" s="307" t="s">
        <v>527</v>
      </c>
      <c r="B415" s="314" t="s">
        <v>593</v>
      </c>
      <c r="C415" s="314" t="s">
        <v>367</v>
      </c>
      <c r="D415" s="310" t="s">
        <v>803</v>
      </c>
      <c r="E415" s="312">
        <v>300</v>
      </c>
      <c r="F415" s="311">
        <v>871200</v>
      </c>
      <c r="G415" s="311">
        <v>871200</v>
      </c>
      <c r="H415" s="311">
        <v>871200</v>
      </c>
    </row>
    <row r="416" spans="1:8" x14ac:dyDescent="0.25">
      <c r="A416" s="134" t="s">
        <v>804</v>
      </c>
      <c r="B416" s="97" t="s">
        <v>601</v>
      </c>
      <c r="C416" s="97"/>
      <c r="D416" s="94"/>
      <c r="E416" s="95"/>
      <c r="F416" s="96">
        <f t="shared" ref="F416:H420" si="60">F417</f>
        <v>2077930</v>
      </c>
      <c r="G416" s="96">
        <f t="shared" si="60"/>
        <v>2077930</v>
      </c>
      <c r="H416" s="96">
        <f t="shared" si="60"/>
        <v>2077930</v>
      </c>
    </row>
    <row r="417" spans="1:8" ht="24" x14ac:dyDescent="0.25">
      <c r="A417" s="134" t="s">
        <v>805</v>
      </c>
      <c r="B417" s="97" t="s">
        <v>601</v>
      </c>
      <c r="C417" s="97" t="s">
        <v>657</v>
      </c>
      <c r="D417" s="94"/>
      <c r="E417" s="95"/>
      <c r="F417" s="96">
        <f t="shared" si="60"/>
        <v>2077930</v>
      </c>
      <c r="G417" s="96">
        <f t="shared" si="60"/>
        <v>2077930</v>
      </c>
      <c r="H417" s="96">
        <f t="shared" si="60"/>
        <v>2077930</v>
      </c>
    </row>
    <row r="418" spans="1:8" ht="24" x14ac:dyDescent="0.25">
      <c r="A418" s="102" t="s">
        <v>444</v>
      </c>
      <c r="B418" s="99" t="s">
        <v>601</v>
      </c>
      <c r="C418" s="99" t="s">
        <v>657</v>
      </c>
      <c r="D418" s="98" t="s">
        <v>445</v>
      </c>
      <c r="E418" s="100"/>
      <c r="F418" s="101">
        <f t="shared" si="60"/>
        <v>2077930</v>
      </c>
      <c r="G418" s="101">
        <f t="shared" si="60"/>
        <v>2077930</v>
      </c>
      <c r="H418" s="101">
        <f t="shared" si="60"/>
        <v>2077930</v>
      </c>
    </row>
    <row r="419" spans="1:8" ht="48" x14ac:dyDescent="0.25">
      <c r="A419" s="98" t="s">
        <v>446</v>
      </c>
      <c r="B419" s="99" t="s">
        <v>601</v>
      </c>
      <c r="C419" s="99" t="s">
        <v>657</v>
      </c>
      <c r="D419" s="98" t="s">
        <v>806</v>
      </c>
      <c r="E419" s="100"/>
      <c r="F419" s="101">
        <f t="shared" si="60"/>
        <v>2077930</v>
      </c>
      <c r="G419" s="101">
        <f t="shared" si="60"/>
        <v>2077930</v>
      </c>
      <c r="H419" s="101">
        <f t="shared" si="60"/>
        <v>2077930</v>
      </c>
    </row>
    <row r="420" spans="1:8" ht="36" x14ac:dyDescent="0.25">
      <c r="A420" s="98" t="s">
        <v>807</v>
      </c>
      <c r="B420" s="99" t="s">
        <v>601</v>
      </c>
      <c r="C420" s="99" t="s">
        <v>657</v>
      </c>
      <c r="D420" s="98" t="s">
        <v>808</v>
      </c>
      <c r="E420" s="100"/>
      <c r="F420" s="101">
        <f t="shared" si="60"/>
        <v>2077930</v>
      </c>
      <c r="G420" s="101">
        <f t="shared" si="60"/>
        <v>2077930</v>
      </c>
      <c r="H420" s="101">
        <f t="shared" si="60"/>
        <v>2077930</v>
      </c>
    </row>
    <row r="421" spans="1:8" ht="36" x14ac:dyDescent="0.25">
      <c r="A421" s="98" t="s">
        <v>387</v>
      </c>
      <c r="B421" s="99" t="s">
        <v>601</v>
      </c>
      <c r="C421" s="99" t="s">
        <v>657</v>
      </c>
      <c r="D421" s="98" t="s">
        <v>808</v>
      </c>
      <c r="E421" s="100">
        <v>200</v>
      </c>
      <c r="F421" s="101">
        <v>2077930</v>
      </c>
      <c r="G421" s="104">
        <v>2077930</v>
      </c>
      <c r="H421" s="104">
        <v>2077930</v>
      </c>
    </row>
    <row r="422" spans="1:8" x14ac:dyDescent="0.25">
      <c r="A422" s="92" t="s">
        <v>809</v>
      </c>
      <c r="B422" s="93">
        <v>10</v>
      </c>
      <c r="C422" s="97" t="s">
        <v>556</v>
      </c>
      <c r="D422" s="94"/>
      <c r="E422" s="95"/>
      <c r="F422" s="96">
        <f>F429+F457+F472+F423</f>
        <v>23225685</v>
      </c>
      <c r="G422" s="96">
        <f>G429+G457+G472+G423</f>
        <v>20677097</v>
      </c>
      <c r="H422" s="96">
        <f>H429+H457+H472+H423</f>
        <v>26474917</v>
      </c>
    </row>
    <row r="423" spans="1:8" x14ac:dyDescent="0.25">
      <c r="A423" s="92" t="s">
        <v>810</v>
      </c>
      <c r="B423" s="93">
        <v>10</v>
      </c>
      <c r="C423" s="97" t="s">
        <v>367</v>
      </c>
      <c r="D423" s="94"/>
      <c r="E423" s="95"/>
      <c r="F423" s="96">
        <f t="shared" ref="F423:H427" si="61">F424</f>
        <v>1380000</v>
      </c>
      <c r="G423" s="96">
        <f t="shared" si="61"/>
        <v>0</v>
      </c>
      <c r="H423" s="96">
        <f t="shared" si="61"/>
        <v>0</v>
      </c>
    </row>
    <row r="424" spans="1:8" ht="60" x14ac:dyDescent="0.25">
      <c r="A424" s="102" t="s">
        <v>811</v>
      </c>
      <c r="B424" s="115">
        <v>10</v>
      </c>
      <c r="C424" s="99" t="s">
        <v>367</v>
      </c>
      <c r="D424" s="105" t="s">
        <v>396</v>
      </c>
      <c r="E424" s="100"/>
      <c r="F424" s="101">
        <f t="shared" si="61"/>
        <v>1380000</v>
      </c>
      <c r="G424" s="101">
        <f t="shared" si="61"/>
        <v>0</v>
      </c>
      <c r="H424" s="101">
        <f t="shared" si="61"/>
        <v>0</v>
      </c>
    </row>
    <row r="425" spans="1:8" ht="72" x14ac:dyDescent="0.25">
      <c r="A425" s="102" t="s">
        <v>812</v>
      </c>
      <c r="B425" s="115">
        <v>10</v>
      </c>
      <c r="C425" s="99" t="s">
        <v>367</v>
      </c>
      <c r="D425" s="98" t="s">
        <v>398</v>
      </c>
      <c r="E425" s="100"/>
      <c r="F425" s="101">
        <f t="shared" si="61"/>
        <v>1380000</v>
      </c>
      <c r="G425" s="101">
        <f t="shared" si="61"/>
        <v>0</v>
      </c>
      <c r="H425" s="101">
        <f t="shared" si="61"/>
        <v>0</v>
      </c>
    </row>
    <row r="426" spans="1:8" ht="48" x14ac:dyDescent="0.25">
      <c r="A426" s="102" t="s">
        <v>813</v>
      </c>
      <c r="B426" s="115">
        <v>10</v>
      </c>
      <c r="C426" s="99" t="s">
        <v>367</v>
      </c>
      <c r="D426" s="98" t="s">
        <v>814</v>
      </c>
      <c r="E426" s="100"/>
      <c r="F426" s="101">
        <f t="shared" si="61"/>
        <v>1380000</v>
      </c>
      <c r="G426" s="101">
        <f t="shared" si="61"/>
        <v>0</v>
      </c>
      <c r="H426" s="101">
        <f t="shared" si="61"/>
        <v>0</v>
      </c>
    </row>
    <row r="427" spans="1:8" ht="24" x14ac:dyDescent="0.25">
      <c r="A427" s="102" t="s">
        <v>815</v>
      </c>
      <c r="B427" s="115">
        <v>10</v>
      </c>
      <c r="C427" s="99" t="s">
        <v>367</v>
      </c>
      <c r="D427" s="98" t="s">
        <v>816</v>
      </c>
      <c r="E427" s="100"/>
      <c r="F427" s="101">
        <f t="shared" si="61"/>
        <v>1380000</v>
      </c>
      <c r="G427" s="101">
        <f t="shared" si="61"/>
        <v>0</v>
      </c>
      <c r="H427" s="101">
        <f t="shared" si="61"/>
        <v>0</v>
      </c>
    </row>
    <row r="428" spans="1:8" ht="24" x14ac:dyDescent="0.25">
      <c r="A428" s="98" t="s">
        <v>527</v>
      </c>
      <c r="B428" s="115">
        <v>10</v>
      </c>
      <c r="C428" s="108" t="s">
        <v>367</v>
      </c>
      <c r="D428" s="98" t="s">
        <v>816</v>
      </c>
      <c r="E428" s="109" t="s">
        <v>817</v>
      </c>
      <c r="F428" s="104">
        <v>1380000</v>
      </c>
      <c r="G428" s="104">
        <v>0</v>
      </c>
      <c r="H428" s="104">
        <v>0</v>
      </c>
    </row>
    <row r="429" spans="1:8" x14ac:dyDescent="0.25">
      <c r="A429" s="92" t="s">
        <v>818</v>
      </c>
      <c r="B429" s="93">
        <v>10</v>
      </c>
      <c r="C429" s="97" t="s">
        <v>378</v>
      </c>
      <c r="D429" s="94"/>
      <c r="E429" s="95"/>
      <c r="F429" s="96">
        <f>+F430+F450</f>
        <v>6969254</v>
      </c>
      <c r="G429" s="96">
        <f>+G430+G450</f>
        <v>6508254</v>
      </c>
      <c r="H429" s="96">
        <f>+H430+H450</f>
        <v>6508254</v>
      </c>
    </row>
    <row r="430" spans="1:8" ht="36" x14ac:dyDescent="0.25">
      <c r="A430" s="102" t="s">
        <v>819</v>
      </c>
      <c r="B430" s="115">
        <v>10</v>
      </c>
      <c r="C430" s="99" t="s">
        <v>378</v>
      </c>
      <c r="D430" s="105" t="s">
        <v>396</v>
      </c>
      <c r="E430" s="100"/>
      <c r="F430" s="101">
        <f>F431</f>
        <v>6508254</v>
      </c>
      <c r="G430" s="101">
        <f>G431</f>
        <v>6508254</v>
      </c>
      <c r="H430" s="101">
        <f>H431</f>
        <v>6508254</v>
      </c>
    </row>
    <row r="431" spans="1:8" ht="60" x14ac:dyDescent="0.25">
      <c r="A431" s="102" t="s">
        <v>820</v>
      </c>
      <c r="B431" s="115">
        <v>10</v>
      </c>
      <c r="C431" s="99" t="s">
        <v>378</v>
      </c>
      <c r="D431" s="98" t="s">
        <v>398</v>
      </c>
      <c r="E431" s="100"/>
      <c r="F431" s="101">
        <f>F432+F439+F443+F447</f>
        <v>6508254</v>
      </c>
      <c r="G431" s="101">
        <f>G432+G439+G443+G447</f>
        <v>6508254</v>
      </c>
      <c r="H431" s="101">
        <f>H432+H439+H443+H447</f>
        <v>6508254</v>
      </c>
    </row>
    <row r="432" spans="1:8" ht="36" x14ac:dyDescent="0.25">
      <c r="A432" s="102" t="s">
        <v>821</v>
      </c>
      <c r="B432" s="99">
        <v>10</v>
      </c>
      <c r="C432" s="99" t="s">
        <v>378</v>
      </c>
      <c r="D432" s="98" t="s">
        <v>822</v>
      </c>
      <c r="E432" s="100"/>
      <c r="F432" s="101">
        <f>F433+F436</f>
        <v>6195779</v>
      </c>
      <c r="G432" s="101">
        <f>G433+G436</f>
        <v>6195779</v>
      </c>
      <c r="H432" s="101">
        <f>H433+H436</f>
        <v>6195779</v>
      </c>
    </row>
    <row r="433" spans="1:8" ht="24" x14ac:dyDescent="0.25">
      <c r="A433" s="102" t="s">
        <v>823</v>
      </c>
      <c r="B433" s="99">
        <v>10</v>
      </c>
      <c r="C433" s="99" t="s">
        <v>378</v>
      </c>
      <c r="D433" s="98" t="s">
        <v>824</v>
      </c>
      <c r="E433" s="100"/>
      <c r="F433" s="101">
        <f>F434+F435</f>
        <v>5860079</v>
      </c>
      <c r="G433" s="101">
        <f>G434+G435</f>
        <v>5860079</v>
      </c>
      <c r="H433" s="101">
        <f>H434+H435</f>
        <v>5860079</v>
      </c>
    </row>
    <row r="434" spans="1:8" ht="36" x14ac:dyDescent="0.25">
      <c r="A434" s="98" t="s">
        <v>387</v>
      </c>
      <c r="B434" s="99">
        <v>10</v>
      </c>
      <c r="C434" s="99" t="s">
        <v>378</v>
      </c>
      <c r="D434" s="98" t="s">
        <v>824</v>
      </c>
      <c r="E434" s="100">
        <v>200</v>
      </c>
      <c r="F434" s="101">
        <v>69600</v>
      </c>
      <c r="G434" s="104">
        <v>69600</v>
      </c>
      <c r="H434" s="104">
        <v>69600</v>
      </c>
    </row>
    <row r="435" spans="1:8" ht="24" x14ac:dyDescent="0.25">
      <c r="A435" s="102" t="s">
        <v>527</v>
      </c>
      <c r="B435" s="99">
        <v>10</v>
      </c>
      <c r="C435" s="99" t="s">
        <v>378</v>
      </c>
      <c r="D435" s="98" t="s">
        <v>824</v>
      </c>
      <c r="E435" s="100">
        <v>300</v>
      </c>
      <c r="F435" s="101">
        <v>5790479</v>
      </c>
      <c r="G435" s="104">
        <v>5790479</v>
      </c>
      <c r="H435" s="104">
        <v>5790479</v>
      </c>
    </row>
    <row r="436" spans="1:8" ht="24" x14ac:dyDescent="0.25">
      <c r="A436" s="102" t="s">
        <v>825</v>
      </c>
      <c r="B436" s="99">
        <v>10</v>
      </c>
      <c r="C436" s="99" t="s">
        <v>378</v>
      </c>
      <c r="D436" s="98" t="s">
        <v>826</v>
      </c>
      <c r="E436" s="100"/>
      <c r="F436" s="101">
        <f>F437+F438</f>
        <v>335700</v>
      </c>
      <c r="G436" s="101">
        <f>G437+G438</f>
        <v>335700</v>
      </c>
      <c r="H436" s="101">
        <f>H437+H438</f>
        <v>335700</v>
      </c>
    </row>
    <row r="437" spans="1:8" ht="24" x14ac:dyDescent="0.25">
      <c r="A437" s="98" t="s">
        <v>407</v>
      </c>
      <c r="B437" s="99">
        <v>10</v>
      </c>
      <c r="C437" s="99" t="s">
        <v>378</v>
      </c>
      <c r="D437" s="98" t="s">
        <v>826</v>
      </c>
      <c r="E437" s="100">
        <v>200</v>
      </c>
      <c r="F437" s="101">
        <v>5700</v>
      </c>
      <c r="G437" s="104">
        <v>5700</v>
      </c>
      <c r="H437" s="104">
        <v>5700</v>
      </c>
    </row>
    <row r="438" spans="1:8" ht="24" x14ac:dyDescent="0.25">
      <c r="A438" s="102" t="s">
        <v>527</v>
      </c>
      <c r="B438" s="99">
        <v>10</v>
      </c>
      <c r="C438" s="99" t="s">
        <v>378</v>
      </c>
      <c r="D438" s="98" t="s">
        <v>826</v>
      </c>
      <c r="E438" s="100">
        <v>300</v>
      </c>
      <c r="F438" s="131">
        <v>330000</v>
      </c>
      <c r="G438" s="104">
        <v>330000</v>
      </c>
      <c r="H438" s="104">
        <v>330000</v>
      </c>
    </row>
    <row r="439" spans="1:8" ht="36" x14ac:dyDescent="0.25">
      <c r="A439" s="102" t="s">
        <v>827</v>
      </c>
      <c r="B439" s="99">
        <v>10</v>
      </c>
      <c r="C439" s="99" t="s">
        <v>378</v>
      </c>
      <c r="D439" s="98" t="s">
        <v>828</v>
      </c>
      <c r="E439" s="100"/>
      <c r="F439" s="101">
        <f>F440</f>
        <v>78433</v>
      </c>
      <c r="G439" s="101">
        <f>G440</f>
        <v>78433</v>
      </c>
      <c r="H439" s="101">
        <f>H440</f>
        <v>78433</v>
      </c>
    </row>
    <row r="440" spans="1:8" ht="48" x14ac:dyDescent="0.25">
      <c r="A440" s="102" t="s">
        <v>829</v>
      </c>
      <c r="B440" s="99">
        <v>10</v>
      </c>
      <c r="C440" s="99" t="s">
        <v>378</v>
      </c>
      <c r="D440" s="98" t="s">
        <v>830</v>
      </c>
      <c r="E440" s="100"/>
      <c r="F440" s="101">
        <f>F441+F442</f>
        <v>78433</v>
      </c>
      <c r="G440" s="101">
        <f>G441+G442</f>
        <v>78433</v>
      </c>
      <c r="H440" s="101">
        <f>H441+H442</f>
        <v>78433</v>
      </c>
    </row>
    <row r="441" spans="1:8" ht="36" x14ac:dyDescent="0.25">
      <c r="A441" s="98" t="s">
        <v>387</v>
      </c>
      <c r="B441" s="99">
        <v>10</v>
      </c>
      <c r="C441" s="99" t="s">
        <v>378</v>
      </c>
      <c r="D441" s="98" t="s">
        <v>830</v>
      </c>
      <c r="E441" s="100">
        <v>200</v>
      </c>
      <c r="F441" s="101">
        <v>1050</v>
      </c>
      <c r="G441" s="104">
        <v>1050</v>
      </c>
      <c r="H441" s="104">
        <v>1050</v>
      </c>
    </row>
    <row r="442" spans="1:8" ht="24" x14ac:dyDescent="0.25">
      <c r="A442" s="102" t="s">
        <v>527</v>
      </c>
      <c r="B442" s="99">
        <v>10</v>
      </c>
      <c r="C442" s="99" t="s">
        <v>378</v>
      </c>
      <c r="D442" s="98" t="s">
        <v>830</v>
      </c>
      <c r="E442" s="100">
        <v>300</v>
      </c>
      <c r="F442" s="101">
        <v>77383</v>
      </c>
      <c r="G442" s="104">
        <v>77383</v>
      </c>
      <c r="H442" s="104">
        <v>77383</v>
      </c>
    </row>
    <row r="443" spans="1:8" ht="48" x14ac:dyDescent="0.25">
      <c r="A443" s="102" t="s">
        <v>831</v>
      </c>
      <c r="B443" s="99">
        <v>10</v>
      </c>
      <c r="C443" s="99" t="s">
        <v>378</v>
      </c>
      <c r="D443" s="98" t="s">
        <v>832</v>
      </c>
      <c r="E443" s="100"/>
      <c r="F443" s="101">
        <f>F444</f>
        <v>234042</v>
      </c>
      <c r="G443" s="101">
        <f>G444</f>
        <v>234042</v>
      </c>
      <c r="H443" s="101">
        <f>H444</f>
        <v>234042</v>
      </c>
    </row>
    <row r="444" spans="1:8" ht="48" x14ac:dyDescent="0.25">
      <c r="A444" s="106" t="s">
        <v>833</v>
      </c>
      <c r="B444" s="99">
        <v>10</v>
      </c>
      <c r="C444" s="99" t="s">
        <v>378</v>
      </c>
      <c r="D444" s="105" t="s">
        <v>834</v>
      </c>
      <c r="E444" s="100"/>
      <c r="F444" s="101">
        <f>F445+F446</f>
        <v>234042</v>
      </c>
      <c r="G444" s="101">
        <f>G445+G446</f>
        <v>234042</v>
      </c>
      <c r="H444" s="101">
        <f>H445+H446</f>
        <v>234042</v>
      </c>
    </row>
    <row r="445" spans="1:8" ht="36" x14ac:dyDescent="0.25">
      <c r="A445" s="98" t="s">
        <v>387</v>
      </c>
      <c r="B445" s="99">
        <v>10</v>
      </c>
      <c r="C445" s="99" t="s">
        <v>378</v>
      </c>
      <c r="D445" s="105" t="s">
        <v>834</v>
      </c>
      <c r="E445" s="100">
        <v>200</v>
      </c>
      <c r="F445" s="101">
        <v>4000</v>
      </c>
      <c r="G445" s="104">
        <v>4000</v>
      </c>
      <c r="H445" s="104">
        <v>4000</v>
      </c>
    </row>
    <row r="446" spans="1:8" ht="24" x14ac:dyDescent="0.25">
      <c r="A446" s="102" t="s">
        <v>527</v>
      </c>
      <c r="B446" s="99">
        <v>10</v>
      </c>
      <c r="C446" s="99" t="s">
        <v>378</v>
      </c>
      <c r="D446" s="105" t="s">
        <v>834</v>
      </c>
      <c r="E446" s="100">
        <v>300</v>
      </c>
      <c r="F446" s="131">
        <v>230042</v>
      </c>
      <c r="G446" s="104">
        <v>230042</v>
      </c>
      <c r="H446" s="104">
        <v>230042</v>
      </c>
    </row>
    <row r="447" spans="1:8" ht="36" x14ac:dyDescent="0.25">
      <c r="A447" s="102" t="s">
        <v>835</v>
      </c>
      <c r="B447" s="99">
        <v>10</v>
      </c>
      <c r="C447" s="99" t="s">
        <v>378</v>
      </c>
      <c r="D447" s="105" t="s">
        <v>836</v>
      </c>
      <c r="E447" s="100"/>
      <c r="F447" s="101">
        <f t="shared" ref="F447:H448" si="62">F448</f>
        <v>0</v>
      </c>
      <c r="G447" s="101">
        <f t="shared" si="62"/>
        <v>0</v>
      </c>
      <c r="H447" s="101">
        <f t="shared" si="62"/>
        <v>0</v>
      </c>
    </row>
    <row r="448" spans="1:8" ht="36" x14ac:dyDescent="0.25">
      <c r="A448" s="102" t="s">
        <v>837</v>
      </c>
      <c r="B448" s="99">
        <v>10</v>
      </c>
      <c r="C448" s="99" t="s">
        <v>378</v>
      </c>
      <c r="D448" s="105" t="s">
        <v>838</v>
      </c>
      <c r="E448" s="100"/>
      <c r="F448" s="101">
        <f t="shared" si="62"/>
        <v>0</v>
      </c>
      <c r="G448" s="101">
        <f t="shared" si="62"/>
        <v>0</v>
      </c>
      <c r="H448" s="101">
        <f t="shared" si="62"/>
        <v>0</v>
      </c>
    </row>
    <row r="449" spans="1:8" ht="36" x14ac:dyDescent="0.25">
      <c r="A449" s="102" t="s">
        <v>387</v>
      </c>
      <c r="B449" s="99">
        <v>10</v>
      </c>
      <c r="C449" s="99" t="s">
        <v>378</v>
      </c>
      <c r="D449" s="105" t="s">
        <v>838</v>
      </c>
      <c r="E449" s="100">
        <v>200</v>
      </c>
      <c r="F449" s="101"/>
      <c r="G449" s="104"/>
      <c r="H449" s="104"/>
    </row>
    <row r="450" spans="1:8" ht="36" x14ac:dyDescent="0.25">
      <c r="A450" s="102" t="s">
        <v>839</v>
      </c>
      <c r="B450" s="99">
        <v>10</v>
      </c>
      <c r="C450" s="99" t="s">
        <v>378</v>
      </c>
      <c r="D450" s="105" t="s">
        <v>484</v>
      </c>
      <c r="E450" s="100"/>
      <c r="F450" s="101">
        <f>F451</f>
        <v>461000</v>
      </c>
      <c r="G450" s="101">
        <f>G451</f>
        <v>0</v>
      </c>
      <c r="H450" s="101">
        <f>H451</f>
        <v>0</v>
      </c>
    </row>
    <row r="451" spans="1:8" ht="48" x14ac:dyDescent="0.25">
      <c r="A451" s="102" t="s">
        <v>691</v>
      </c>
      <c r="B451" s="115">
        <v>10</v>
      </c>
      <c r="C451" s="99" t="s">
        <v>378</v>
      </c>
      <c r="D451" s="98" t="s">
        <v>660</v>
      </c>
      <c r="E451" s="100"/>
      <c r="F451" s="107">
        <f t="shared" ref="F451:H453" si="63">F452</f>
        <v>461000</v>
      </c>
      <c r="G451" s="107">
        <f t="shared" si="63"/>
        <v>0</v>
      </c>
      <c r="H451" s="107">
        <f t="shared" si="63"/>
        <v>0</v>
      </c>
    </row>
    <row r="452" spans="1:8" ht="36" x14ac:dyDescent="0.25">
      <c r="A452" s="102" t="s">
        <v>840</v>
      </c>
      <c r="B452" s="115">
        <v>10</v>
      </c>
      <c r="C452" s="99" t="s">
        <v>378</v>
      </c>
      <c r="D452" s="98" t="s">
        <v>703</v>
      </c>
      <c r="E452" s="102"/>
      <c r="F452" s="107">
        <f>F453+F455</f>
        <v>461000</v>
      </c>
      <c r="G452" s="107">
        <f>G453+G455</f>
        <v>0</v>
      </c>
      <c r="H452" s="107">
        <f>H453+H455</f>
        <v>0</v>
      </c>
    </row>
    <row r="453" spans="1:8" ht="36" x14ac:dyDescent="0.25">
      <c r="A453" s="102" t="s">
        <v>705</v>
      </c>
      <c r="B453" s="115">
        <v>10</v>
      </c>
      <c r="C453" s="99" t="s">
        <v>378</v>
      </c>
      <c r="D453" s="98" t="s">
        <v>706</v>
      </c>
      <c r="E453" s="102"/>
      <c r="F453" s="107">
        <f t="shared" si="63"/>
        <v>181000</v>
      </c>
      <c r="G453" s="107">
        <f t="shared" si="63"/>
        <v>0</v>
      </c>
      <c r="H453" s="107">
        <f t="shared" si="63"/>
        <v>0</v>
      </c>
    </row>
    <row r="454" spans="1:8" ht="24" x14ac:dyDescent="0.25">
      <c r="A454" s="102" t="s">
        <v>527</v>
      </c>
      <c r="B454" s="115">
        <v>10</v>
      </c>
      <c r="C454" s="99" t="s">
        <v>378</v>
      </c>
      <c r="D454" s="98" t="s">
        <v>706</v>
      </c>
      <c r="E454" s="102">
        <v>300</v>
      </c>
      <c r="F454" s="101">
        <v>181000</v>
      </c>
      <c r="G454" s="104">
        <v>0</v>
      </c>
      <c r="H454" s="104">
        <v>0</v>
      </c>
    </row>
    <row r="455" spans="1:8" ht="72" x14ac:dyDescent="0.25">
      <c r="A455" s="102" t="s">
        <v>715</v>
      </c>
      <c r="B455" s="115">
        <v>10</v>
      </c>
      <c r="C455" s="99" t="s">
        <v>378</v>
      </c>
      <c r="D455" s="98" t="s">
        <v>716</v>
      </c>
      <c r="E455" s="102"/>
      <c r="F455" s="101">
        <f>F456</f>
        <v>280000</v>
      </c>
      <c r="G455" s="101">
        <f>G456</f>
        <v>0</v>
      </c>
      <c r="H455" s="101">
        <f>H456</f>
        <v>0</v>
      </c>
    </row>
    <row r="456" spans="1:8" ht="24" x14ac:dyDescent="0.25">
      <c r="A456" s="102" t="s">
        <v>527</v>
      </c>
      <c r="B456" s="115">
        <v>10</v>
      </c>
      <c r="C456" s="99" t="s">
        <v>378</v>
      </c>
      <c r="D456" s="98" t="s">
        <v>716</v>
      </c>
      <c r="E456" s="102">
        <v>300</v>
      </c>
      <c r="F456" s="101">
        <v>280000</v>
      </c>
      <c r="G456" s="104">
        <v>0</v>
      </c>
      <c r="H456" s="104">
        <v>0</v>
      </c>
    </row>
    <row r="457" spans="1:8" x14ac:dyDescent="0.25">
      <c r="A457" s="92" t="s">
        <v>841</v>
      </c>
      <c r="B457" s="93">
        <v>10</v>
      </c>
      <c r="C457" s="97" t="s">
        <v>394</v>
      </c>
      <c r="D457" s="94"/>
      <c r="E457" s="95"/>
      <c r="F457" s="96">
        <f>F458+F467</f>
        <v>11291631</v>
      </c>
      <c r="G457" s="96">
        <f>G458+G467</f>
        <v>10584043</v>
      </c>
      <c r="H457" s="96">
        <f>H458+H467</f>
        <v>16381863</v>
      </c>
    </row>
    <row r="458" spans="1:8" ht="48" x14ac:dyDescent="0.25">
      <c r="A458" s="102" t="s">
        <v>842</v>
      </c>
      <c r="B458" s="99" t="s">
        <v>558</v>
      </c>
      <c r="C458" s="99" t="s">
        <v>394</v>
      </c>
      <c r="D458" s="105" t="s">
        <v>396</v>
      </c>
      <c r="E458" s="100"/>
      <c r="F458" s="101">
        <f>F459+F463</f>
        <v>9516061</v>
      </c>
      <c r="G458" s="101">
        <f>G459+G463</f>
        <v>9516061</v>
      </c>
      <c r="H458" s="101">
        <f>H459+H463</f>
        <v>15313881</v>
      </c>
    </row>
    <row r="459" spans="1:8" ht="60" x14ac:dyDescent="0.25">
      <c r="A459" s="102" t="s">
        <v>820</v>
      </c>
      <c r="B459" s="99" t="s">
        <v>558</v>
      </c>
      <c r="C459" s="99" t="s">
        <v>394</v>
      </c>
      <c r="D459" s="103" t="s">
        <v>398</v>
      </c>
      <c r="E459" s="100"/>
      <c r="F459" s="101">
        <f>F460</f>
        <v>5797819</v>
      </c>
      <c r="G459" s="101">
        <f>G460</f>
        <v>5797819</v>
      </c>
      <c r="H459" s="101">
        <f>H460</f>
        <v>11595639</v>
      </c>
    </row>
    <row r="460" spans="1:8" ht="48" x14ac:dyDescent="0.25">
      <c r="A460" s="102" t="s">
        <v>399</v>
      </c>
      <c r="B460" s="99" t="s">
        <v>558</v>
      </c>
      <c r="C460" s="99" t="s">
        <v>394</v>
      </c>
      <c r="D460" s="103" t="s">
        <v>400</v>
      </c>
      <c r="E460" s="100"/>
      <c r="F460" s="104">
        <f t="shared" ref="F460:H461" si="64">F461</f>
        <v>5797819</v>
      </c>
      <c r="G460" s="104">
        <f t="shared" si="64"/>
        <v>5797819</v>
      </c>
      <c r="H460" s="104">
        <f t="shared" si="64"/>
        <v>11595639</v>
      </c>
    </row>
    <row r="461" spans="1:8" ht="72" x14ac:dyDescent="0.25">
      <c r="A461" s="102" t="s">
        <v>401</v>
      </c>
      <c r="B461" s="99" t="s">
        <v>558</v>
      </c>
      <c r="C461" s="99" t="s">
        <v>394</v>
      </c>
      <c r="D461" s="98" t="s">
        <v>402</v>
      </c>
      <c r="E461" s="100"/>
      <c r="F461" s="104">
        <f t="shared" si="64"/>
        <v>5797819</v>
      </c>
      <c r="G461" s="104">
        <f t="shared" si="64"/>
        <v>5797819</v>
      </c>
      <c r="H461" s="104">
        <f t="shared" si="64"/>
        <v>11595639</v>
      </c>
    </row>
    <row r="462" spans="1:8" ht="36" x14ac:dyDescent="0.25">
      <c r="A462" s="102" t="s">
        <v>582</v>
      </c>
      <c r="B462" s="99" t="s">
        <v>558</v>
      </c>
      <c r="C462" s="99" t="s">
        <v>394</v>
      </c>
      <c r="D462" s="98" t="s">
        <v>402</v>
      </c>
      <c r="E462" s="100">
        <v>400</v>
      </c>
      <c r="F462" s="104">
        <v>5797819</v>
      </c>
      <c r="G462" s="104">
        <v>5797819</v>
      </c>
      <c r="H462" s="104">
        <v>11595639</v>
      </c>
    </row>
    <row r="463" spans="1:8" ht="84" x14ac:dyDescent="0.25">
      <c r="A463" s="102" t="s">
        <v>843</v>
      </c>
      <c r="B463" s="115">
        <v>10</v>
      </c>
      <c r="C463" s="99" t="s">
        <v>394</v>
      </c>
      <c r="D463" s="103" t="s">
        <v>844</v>
      </c>
      <c r="E463" s="100"/>
      <c r="F463" s="101">
        <f t="shared" ref="F463:H465" si="65">F464</f>
        <v>3718242</v>
      </c>
      <c r="G463" s="101">
        <f t="shared" si="65"/>
        <v>3718242</v>
      </c>
      <c r="H463" s="101">
        <f t="shared" si="65"/>
        <v>3718242</v>
      </c>
    </row>
    <row r="464" spans="1:8" ht="72" x14ac:dyDescent="0.25">
      <c r="A464" s="102" t="s">
        <v>845</v>
      </c>
      <c r="B464" s="115">
        <v>10</v>
      </c>
      <c r="C464" s="99" t="s">
        <v>394</v>
      </c>
      <c r="D464" s="103" t="s">
        <v>846</v>
      </c>
      <c r="E464" s="100"/>
      <c r="F464" s="101">
        <f t="shared" si="65"/>
        <v>3718242</v>
      </c>
      <c r="G464" s="101">
        <f t="shared" si="65"/>
        <v>3718242</v>
      </c>
      <c r="H464" s="101">
        <f t="shared" si="65"/>
        <v>3718242</v>
      </c>
    </row>
    <row r="465" spans="1:8" ht="36" x14ac:dyDescent="0.25">
      <c r="A465" s="102" t="s">
        <v>847</v>
      </c>
      <c r="B465" s="115">
        <v>10</v>
      </c>
      <c r="C465" s="99" t="s">
        <v>394</v>
      </c>
      <c r="D465" s="98" t="s">
        <v>848</v>
      </c>
      <c r="E465" s="100"/>
      <c r="F465" s="101">
        <f t="shared" si="65"/>
        <v>3718242</v>
      </c>
      <c r="G465" s="101">
        <f t="shared" si="65"/>
        <v>3718242</v>
      </c>
      <c r="H465" s="101">
        <f t="shared" si="65"/>
        <v>3718242</v>
      </c>
    </row>
    <row r="466" spans="1:8" ht="24" x14ac:dyDescent="0.25">
      <c r="A466" s="102" t="s">
        <v>527</v>
      </c>
      <c r="B466" s="115">
        <v>10</v>
      </c>
      <c r="C466" s="99" t="s">
        <v>394</v>
      </c>
      <c r="D466" s="98" t="s">
        <v>848</v>
      </c>
      <c r="E466" s="100">
        <v>300</v>
      </c>
      <c r="F466" s="131">
        <v>3718242</v>
      </c>
      <c r="G466" s="104">
        <v>3718242</v>
      </c>
      <c r="H466" s="104">
        <v>3718242</v>
      </c>
    </row>
    <row r="467" spans="1:8" ht="48" x14ac:dyDescent="0.25">
      <c r="A467" s="102" t="s">
        <v>849</v>
      </c>
      <c r="B467" s="115">
        <v>10</v>
      </c>
      <c r="C467" s="99" t="s">
        <v>394</v>
      </c>
      <c r="D467" s="105" t="s">
        <v>484</v>
      </c>
      <c r="E467" s="100"/>
      <c r="F467" s="101">
        <f t="shared" ref="F467:H470" si="66">F468</f>
        <v>1775570</v>
      </c>
      <c r="G467" s="101">
        <f t="shared" si="66"/>
        <v>1067982</v>
      </c>
      <c r="H467" s="101">
        <f t="shared" si="66"/>
        <v>1067982</v>
      </c>
    </row>
    <row r="468" spans="1:8" ht="60" x14ac:dyDescent="0.25">
      <c r="A468" s="102" t="s">
        <v>850</v>
      </c>
      <c r="B468" s="115">
        <v>10</v>
      </c>
      <c r="C468" s="99" t="s">
        <v>394</v>
      </c>
      <c r="D468" s="98" t="s">
        <v>660</v>
      </c>
      <c r="E468" s="100"/>
      <c r="F468" s="101">
        <f t="shared" si="66"/>
        <v>1775570</v>
      </c>
      <c r="G468" s="101">
        <f t="shared" si="66"/>
        <v>1067982</v>
      </c>
      <c r="H468" s="101">
        <f t="shared" si="66"/>
        <v>1067982</v>
      </c>
    </row>
    <row r="469" spans="1:8" ht="24" x14ac:dyDescent="0.25">
      <c r="A469" s="102" t="s">
        <v>851</v>
      </c>
      <c r="B469" s="115">
        <v>10</v>
      </c>
      <c r="C469" s="99" t="s">
        <v>394</v>
      </c>
      <c r="D469" s="98" t="s">
        <v>669</v>
      </c>
      <c r="E469" s="100"/>
      <c r="F469" s="101">
        <f t="shared" si="66"/>
        <v>1775570</v>
      </c>
      <c r="G469" s="101">
        <f t="shared" si="66"/>
        <v>1067982</v>
      </c>
      <c r="H469" s="101">
        <f t="shared" si="66"/>
        <v>1067982</v>
      </c>
    </row>
    <row r="470" spans="1:8" ht="24" x14ac:dyDescent="0.25">
      <c r="A470" s="106" t="s">
        <v>852</v>
      </c>
      <c r="B470" s="115">
        <v>10</v>
      </c>
      <c r="C470" s="99" t="s">
        <v>394</v>
      </c>
      <c r="D470" s="98" t="s">
        <v>853</v>
      </c>
      <c r="E470" s="100"/>
      <c r="F470" s="101">
        <f t="shared" si="66"/>
        <v>1775570</v>
      </c>
      <c r="G470" s="101">
        <f t="shared" si="66"/>
        <v>1067982</v>
      </c>
      <c r="H470" s="101">
        <f t="shared" si="66"/>
        <v>1067982</v>
      </c>
    </row>
    <row r="471" spans="1:8" ht="24" x14ac:dyDescent="0.25">
      <c r="A471" s="102" t="s">
        <v>527</v>
      </c>
      <c r="B471" s="115">
        <v>10</v>
      </c>
      <c r="C471" s="99" t="s">
        <v>394</v>
      </c>
      <c r="D471" s="98" t="s">
        <v>853</v>
      </c>
      <c r="E471" s="100">
        <v>300</v>
      </c>
      <c r="F471" s="107">
        <v>1775570</v>
      </c>
      <c r="G471" s="104">
        <v>1067982</v>
      </c>
      <c r="H471" s="104">
        <v>1067982</v>
      </c>
    </row>
    <row r="472" spans="1:8" ht="24" x14ac:dyDescent="0.25">
      <c r="A472" s="92" t="s">
        <v>854</v>
      </c>
      <c r="B472" s="93">
        <v>10</v>
      </c>
      <c r="C472" s="97" t="s">
        <v>456</v>
      </c>
      <c r="D472" s="94"/>
      <c r="E472" s="95"/>
      <c r="F472" s="96">
        <f>F473+F482</f>
        <v>3584800</v>
      </c>
      <c r="G472" s="96">
        <f>G473+G482</f>
        <v>3584800</v>
      </c>
      <c r="H472" s="96">
        <f>H473+H482</f>
        <v>3584800</v>
      </c>
    </row>
    <row r="473" spans="1:8" ht="60" x14ac:dyDescent="0.25">
      <c r="A473" s="102" t="s">
        <v>811</v>
      </c>
      <c r="B473" s="115">
        <v>10</v>
      </c>
      <c r="C473" s="99" t="s">
        <v>456</v>
      </c>
      <c r="D473" s="105" t="s">
        <v>396</v>
      </c>
      <c r="E473" s="100"/>
      <c r="F473" s="101">
        <f>F474+F478</f>
        <v>2784800</v>
      </c>
      <c r="G473" s="101">
        <f>G474+G478</f>
        <v>2784800</v>
      </c>
      <c r="H473" s="101">
        <f>H474+H478</f>
        <v>2784800</v>
      </c>
    </row>
    <row r="474" spans="1:8" ht="48" x14ac:dyDescent="0.25">
      <c r="A474" s="125" t="s">
        <v>855</v>
      </c>
      <c r="B474" s="99" t="s">
        <v>558</v>
      </c>
      <c r="C474" s="99" t="s">
        <v>456</v>
      </c>
      <c r="D474" s="103" t="s">
        <v>856</v>
      </c>
      <c r="E474" s="100"/>
      <c r="F474" s="101">
        <f t="shared" ref="F474:H475" si="67">F475</f>
        <v>1740500</v>
      </c>
      <c r="G474" s="101">
        <f t="shared" si="67"/>
        <v>1740500</v>
      </c>
      <c r="H474" s="101">
        <f t="shared" si="67"/>
        <v>1740500</v>
      </c>
    </row>
    <row r="475" spans="1:8" ht="48" x14ac:dyDescent="0.25">
      <c r="A475" s="102" t="s">
        <v>857</v>
      </c>
      <c r="B475" s="99" t="s">
        <v>558</v>
      </c>
      <c r="C475" s="99" t="s">
        <v>456</v>
      </c>
      <c r="D475" s="103" t="s">
        <v>858</v>
      </c>
      <c r="E475" s="100"/>
      <c r="F475" s="101">
        <f>F476</f>
        <v>1740500</v>
      </c>
      <c r="G475" s="101">
        <f t="shared" si="67"/>
        <v>1740500</v>
      </c>
      <c r="H475" s="101">
        <f t="shared" si="67"/>
        <v>1740500</v>
      </c>
    </row>
    <row r="476" spans="1:8" ht="48" x14ac:dyDescent="0.25">
      <c r="A476" s="106" t="s">
        <v>859</v>
      </c>
      <c r="B476" s="99" t="s">
        <v>558</v>
      </c>
      <c r="C476" s="99" t="s">
        <v>456</v>
      </c>
      <c r="D476" s="98" t="s">
        <v>860</v>
      </c>
      <c r="E476" s="135"/>
      <c r="F476" s="101">
        <f>F477</f>
        <v>1740500</v>
      </c>
      <c r="G476" s="101">
        <f>G477</f>
        <v>1740500</v>
      </c>
      <c r="H476" s="101">
        <f>H477</f>
        <v>1740500</v>
      </c>
    </row>
    <row r="477" spans="1:8" ht="72" x14ac:dyDescent="0.25">
      <c r="A477" s="98" t="s">
        <v>376</v>
      </c>
      <c r="B477" s="115">
        <v>10</v>
      </c>
      <c r="C477" s="99" t="s">
        <v>456</v>
      </c>
      <c r="D477" s="98" t="s">
        <v>860</v>
      </c>
      <c r="E477" s="135" t="s">
        <v>424</v>
      </c>
      <c r="F477" s="101">
        <v>1740500</v>
      </c>
      <c r="G477" s="104">
        <v>1740500</v>
      </c>
      <c r="H477" s="104">
        <v>1740500</v>
      </c>
    </row>
    <row r="478" spans="1:8" ht="84" x14ac:dyDescent="0.25">
      <c r="A478" s="307" t="s">
        <v>843</v>
      </c>
      <c r="B478" s="314" t="s">
        <v>558</v>
      </c>
      <c r="C478" s="314" t="s">
        <v>456</v>
      </c>
      <c r="D478" s="313" t="s">
        <v>844</v>
      </c>
      <c r="E478" s="312"/>
      <c r="F478" s="311">
        <f>F479</f>
        <v>1044300</v>
      </c>
      <c r="G478" s="311">
        <f t="shared" ref="G478:H480" si="68">G479</f>
        <v>1044300</v>
      </c>
      <c r="H478" s="311">
        <f t="shared" si="68"/>
        <v>1044300</v>
      </c>
    </row>
    <row r="479" spans="1:8" ht="72" x14ac:dyDescent="0.25">
      <c r="A479" s="307" t="s">
        <v>861</v>
      </c>
      <c r="B479" s="314" t="s">
        <v>558</v>
      </c>
      <c r="C479" s="314" t="s">
        <v>456</v>
      </c>
      <c r="D479" s="313" t="s">
        <v>846</v>
      </c>
      <c r="E479" s="312"/>
      <c r="F479" s="311">
        <f>F480</f>
        <v>1044300</v>
      </c>
      <c r="G479" s="311">
        <f t="shared" si="68"/>
        <v>1044300</v>
      </c>
      <c r="H479" s="311">
        <f t="shared" si="68"/>
        <v>1044300</v>
      </c>
    </row>
    <row r="480" spans="1:8" ht="60" x14ac:dyDescent="0.25">
      <c r="A480" s="307" t="s">
        <v>862</v>
      </c>
      <c r="B480" s="314" t="s">
        <v>558</v>
      </c>
      <c r="C480" s="314" t="s">
        <v>456</v>
      </c>
      <c r="D480" s="313" t="s">
        <v>863</v>
      </c>
      <c r="E480" s="312"/>
      <c r="F480" s="311">
        <f>F481</f>
        <v>1044300</v>
      </c>
      <c r="G480" s="311">
        <f t="shared" si="68"/>
        <v>1044300</v>
      </c>
      <c r="H480" s="311">
        <f t="shared" si="68"/>
        <v>1044300</v>
      </c>
    </row>
    <row r="481" spans="1:8" ht="72" x14ac:dyDescent="0.25">
      <c r="A481" s="310" t="s">
        <v>376</v>
      </c>
      <c r="B481" s="314" t="s">
        <v>558</v>
      </c>
      <c r="C481" s="314" t="s">
        <v>456</v>
      </c>
      <c r="D481" s="313" t="s">
        <v>863</v>
      </c>
      <c r="E481" s="312">
        <v>100</v>
      </c>
      <c r="F481" s="311">
        <v>1044300</v>
      </c>
      <c r="G481" s="308">
        <v>1044300</v>
      </c>
      <c r="H481" s="308">
        <v>1044300</v>
      </c>
    </row>
    <row r="482" spans="1:8" ht="24" x14ac:dyDescent="0.25">
      <c r="A482" s="102" t="s">
        <v>435</v>
      </c>
      <c r="B482" s="115">
        <v>10</v>
      </c>
      <c r="C482" s="99" t="s">
        <v>456</v>
      </c>
      <c r="D482" s="98" t="s">
        <v>436</v>
      </c>
      <c r="E482" s="100"/>
      <c r="F482" s="107">
        <f t="shared" ref="F482:H483" si="69">F483</f>
        <v>800000</v>
      </c>
      <c r="G482" s="107">
        <f t="shared" si="69"/>
        <v>800000</v>
      </c>
      <c r="H482" s="107">
        <f t="shared" si="69"/>
        <v>800000</v>
      </c>
    </row>
    <row r="483" spans="1:8" ht="36" x14ac:dyDescent="0.25">
      <c r="A483" s="102" t="s">
        <v>437</v>
      </c>
      <c r="B483" s="115">
        <v>10</v>
      </c>
      <c r="C483" s="99" t="s">
        <v>456</v>
      </c>
      <c r="D483" s="98" t="s">
        <v>438</v>
      </c>
      <c r="E483" s="100"/>
      <c r="F483" s="107">
        <f t="shared" si="69"/>
        <v>800000</v>
      </c>
      <c r="G483" s="107">
        <f t="shared" si="69"/>
        <v>800000</v>
      </c>
      <c r="H483" s="107">
        <f t="shared" si="69"/>
        <v>800000</v>
      </c>
    </row>
    <row r="484" spans="1:8" ht="36" x14ac:dyDescent="0.25">
      <c r="A484" s="102" t="s">
        <v>374</v>
      </c>
      <c r="B484" s="115">
        <v>10</v>
      </c>
      <c r="C484" s="99" t="s">
        <v>456</v>
      </c>
      <c r="D484" s="98" t="s">
        <v>439</v>
      </c>
      <c r="E484" s="100"/>
      <c r="F484" s="107">
        <f>F486+F485</f>
        <v>800000</v>
      </c>
      <c r="G484" s="107">
        <f>G486+G485</f>
        <v>800000</v>
      </c>
      <c r="H484" s="107">
        <f>H486+H485</f>
        <v>800000</v>
      </c>
    </row>
    <row r="485" spans="1:8" ht="72" x14ac:dyDescent="0.25">
      <c r="A485" s="102" t="s">
        <v>376</v>
      </c>
      <c r="B485" s="115">
        <v>10</v>
      </c>
      <c r="C485" s="99" t="s">
        <v>456</v>
      </c>
      <c r="D485" s="98" t="s">
        <v>439</v>
      </c>
      <c r="E485" s="100">
        <v>100</v>
      </c>
      <c r="F485" s="137">
        <v>800000</v>
      </c>
      <c r="G485" s="139">
        <v>800000</v>
      </c>
      <c r="H485" s="139">
        <v>800000</v>
      </c>
    </row>
    <row r="486" spans="1:8" ht="36" x14ac:dyDescent="0.25">
      <c r="A486" s="98" t="s">
        <v>387</v>
      </c>
      <c r="B486" s="115">
        <v>10</v>
      </c>
      <c r="C486" s="99" t="s">
        <v>456</v>
      </c>
      <c r="D486" s="98" t="s">
        <v>439</v>
      </c>
      <c r="E486" s="100">
        <v>200</v>
      </c>
      <c r="F486" s="107"/>
      <c r="G486" s="104"/>
      <c r="H486" s="104"/>
    </row>
    <row r="487" spans="1:8" x14ac:dyDescent="0.25">
      <c r="A487" s="92" t="s">
        <v>864</v>
      </c>
      <c r="B487" s="93">
        <v>11</v>
      </c>
      <c r="C487" s="97" t="s">
        <v>556</v>
      </c>
      <c r="D487" s="94"/>
      <c r="E487" s="95"/>
      <c r="F487" s="96">
        <f>F488+F503</f>
        <v>14080000</v>
      </c>
      <c r="G487" s="96">
        <f>G488+G503</f>
        <v>12821000</v>
      </c>
      <c r="H487" s="96">
        <f>H488+H503</f>
        <v>12821000</v>
      </c>
    </row>
    <row r="488" spans="1:8" x14ac:dyDescent="0.25">
      <c r="A488" s="92" t="s">
        <v>865</v>
      </c>
      <c r="B488" s="93">
        <v>11</v>
      </c>
      <c r="C488" s="97" t="s">
        <v>369</v>
      </c>
      <c r="D488" s="140"/>
      <c r="E488" s="95"/>
      <c r="F488" s="96">
        <f t="shared" ref="F488:H491" si="70">F489</f>
        <v>500000</v>
      </c>
      <c r="G488" s="96">
        <f t="shared" si="70"/>
        <v>200000</v>
      </c>
      <c r="H488" s="96">
        <f t="shared" si="70"/>
        <v>200000</v>
      </c>
    </row>
    <row r="489" spans="1:8" ht="72" x14ac:dyDescent="0.25">
      <c r="A489" s="102" t="s">
        <v>866</v>
      </c>
      <c r="B489" s="115">
        <v>11</v>
      </c>
      <c r="C489" s="99" t="s">
        <v>369</v>
      </c>
      <c r="D489" s="105" t="s">
        <v>757</v>
      </c>
      <c r="E489" s="100"/>
      <c r="F489" s="101">
        <f t="shared" si="70"/>
        <v>500000</v>
      </c>
      <c r="G489" s="101">
        <f t="shared" si="70"/>
        <v>200000</v>
      </c>
      <c r="H489" s="101">
        <f t="shared" si="70"/>
        <v>200000</v>
      </c>
    </row>
    <row r="490" spans="1:8" ht="108" x14ac:dyDescent="0.25">
      <c r="A490" s="102" t="s">
        <v>867</v>
      </c>
      <c r="B490" s="115">
        <v>11</v>
      </c>
      <c r="C490" s="99" t="s">
        <v>369</v>
      </c>
      <c r="D490" s="105" t="s">
        <v>868</v>
      </c>
      <c r="E490" s="100"/>
      <c r="F490" s="101">
        <f>F491+F496+F500</f>
        <v>500000</v>
      </c>
      <c r="G490" s="101">
        <f>G491+G496+G500</f>
        <v>200000</v>
      </c>
      <c r="H490" s="101">
        <f>H491+H496+H500</f>
        <v>200000</v>
      </c>
    </row>
    <row r="491" spans="1:8" ht="60" x14ac:dyDescent="0.25">
      <c r="A491" s="102" t="s">
        <v>869</v>
      </c>
      <c r="B491" s="115">
        <v>11</v>
      </c>
      <c r="C491" s="99" t="s">
        <v>369</v>
      </c>
      <c r="D491" s="98" t="s">
        <v>870</v>
      </c>
      <c r="E491" s="100"/>
      <c r="F491" s="101">
        <f t="shared" si="70"/>
        <v>0</v>
      </c>
      <c r="G491" s="101">
        <f t="shared" si="70"/>
        <v>0</v>
      </c>
      <c r="H491" s="101">
        <f t="shared" si="70"/>
        <v>0</v>
      </c>
    </row>
    <row r="492" spans="1:8" ht="36" x14ac:dyDescent="0.25">
      <c r="A492" s="125" t="s">
        <v>533</v>
      </c>
      <c r="B492" s="115">
        <v>11</v>
      </c>
      <c r="C492" s="99" t="s">
        <v>369</v>
      </c>
      <c r="D492" s="98" t="s">
        <v>871</v>
      </c>
      <c r="E492" s="100"/>
      <c r="F492" s="101">
        <f>F493+F494+F495</f>
        <v>0</v>
      </c>
      <c r="G492" s="101">
        <f>G493+G494+G495</f>
        <v>0</v>
      </c>
      <c r="H492" s="101">
        <f>H493+H494+H495</f>
        <v>0</v>
      </c>
    </row>
    <row r="493" spans="1:8" ht="72" x14ac:dyDescent="0.25">
      <c r="A493" s="125" t="s">
        <v>376</v>
      </c>
      <c r="B493" s="115">
        <v>11</v>
      </c>
      <c r="C493" s="99" t="s">
        <v>369</v>
      </c>
      <c r="D493" s="98" t="s">
        <v>871</v>
      </c>
      <c r="E493" s="100">
        <v>100</v>
      </c>
      <c r="F493" s="131"/>
      <c r="G493" s="131"/>
      <c r="H493" s="131"/>
    </row>
    <row r="494" spans="1:8" ht="36" x14ac:dyDescent="0.25">
      <c r="A494" s="125" t="s">
        <v>387</v>
      </c>
      <c r="B494" s="115">
        <v>11</v>
      </c>
      <c r="C494" s="99" t="s">
        <v>369</v>
      </c>
      <c r="D494" s="98" t="s">
        <v>871</v>
      </c>
      <c r="E494" s="100">
        <v>200</v>
      </c>
      <c r="F494" s="131"/>
      <c r="G494" s="131"/>
      <c r="H494" s="131"/>
    </row>
    <row r="495" spans="1:8" x14ac:dyDescent="0.25">
      <c r="A495" s="98" t="s">
        <v>440</v>
      </c>
      <c r="B495" s="115">
        <v>11</v>
      </c>
      <c r="C495" s="99" t="s">
        <v>369</v>
      </c>
      <c r="D495" s="98" t="s">
        <v>871</v>
      </c>
      <c r="E495" s="100">
        <v>800</v>
      </c>
      <c r="F495" s="111"/>
      <c r="G495" s="111"/>
      <c r="H495" s="111"/>
    </row>
    <row r="496" spans="1:8" ht="48" x14ac:dyDescent="0.25">
      <c r="A496" s="102" t="s">
        <v>872</v>
      </c>
      <c r="B496" s="115">
        <v>11</v>
      </c>
      <c r="C496" s="99" t="s">
        <v>369</v>
      </c>
      <c r="D496" s="98" t="s">
        <v>873</v>
      </c>
      <c r="E496" s="100"/>
      <c r="F496" s="101">
        <f t="shared" ref="F496:H497" si="71">F497</f>
        <v>200000</v>
      </c>
      <c r="G496" s="101">
        <f t="shared" si="71"/>
        <v>100000</v>
      </c>
      <c r="H496" s="101">
        <f t="shared" si="71"/>
        <v>100000</v>
      </c>
    </row>
    <row r="497" spans="1:8" ht="72" x14ac:dyDescent="0.25">
      <c r="A497" s="102" t="s">
        <v>874</v>
      </c>
      <c r="B497" s="115">
        <v>11</v>
      </c>
      <c r="C497" s="99" t="s">
        <v>369</v>
      </c>
      <c r="D497" s="98" t="s">
        <v>875</v>
      </c>
      <c r="E497" s="100"/>
      <c r="F497" s="101">
        <f t="shared" si="71"/>
        <v>200000</v>
      </c>
      <c r="G497" s="101">
        <f t="shared" si="71"/>
        <v>100000</v>
      </c>
      <c r="H497" s="101">
        <f t="shared" si="71"/>
        <v>100000</v>
      </c>
    </row>
    <row r="498" spans="1:8" ht="36" x14ac:dyDescent="0.25">
      <c r="A498" s="98" t="s">
        <v>387</v>
      </c>
      <c r="B498" s="115">
        <v>11</v>
      </c>
      <c r="C498" s="99" t="s">
        <v>369</v>
      </c>
      <c r="D498" s="98" t="s">
        <v>876</v>
      </c>
      <c r="E498" s="100">
        <v>200</v>
      </c>
      <c r="F498" s="101">
        <v>200000</v>
      </c>
      <c r="G498" s="104">
        <v>100000</v>
      </c>
      <c r="H498" s="104">
        <v>100000</v>
      </c>
    </row>
    <row r="499" spans="1:8" x14ac:dyDescent="0.25">
      <c r="A499" s="98" t="s">
        <v>440</v>
      </c>
      <c r="B499" s="115">
        <v>11</v>
      </c>
      <c r="C499" s="99" t="s">
        <v>369</v>
      </c>
      <c r="D499" s="98" t="s">
        <v>876</v>
      </c>
      <c r="E499" s="100">
        <v>800</v>
      </c>
      <c r="F499" s="101">
        <v>0</v>
      </c>
      <c r="G499" s="104">
        <v>0</v>
      </c>
      <c r="H499" s="104">
        <v>0</v>
      </c>
    </row>
    <row r="500" spans="1:8" ht="60" x14ac:dyDescent="0.25">
      <c r="A500" s="98" t="s">
        <v>877</v>
      </c>
      <c r="B500" s="115">
        <v>11</v>
      </c>
      <c r="C500" s="99" t="s">
        <v>369</v>
      </c>
      <c r="D500" s="98" t="s">
        <v>878</v>
      </c>
      <c r="E500" s="100"/>
      <c r="F500" s="101">
        <f t="shared" ref="F500:H501" si="72">F501</f>
        <v>300000</v>
      </c>
      <c r="G500" s="101">
        <f t="shared" si="72"/>
        <v>100000</v>
      </c>
      <c r="H500" s="101">
        <f t="shared" si="72"/>
        <v>100000</v>
      </c>
    </row>
    <row r="501" spans="1:8" ht="60" x14ac:dyDescent="0.25">
      <c r="A501" s="102" t="s">
        <v>879</v>
      </c>
      <c r="B501" s="115">
        <v>11</v>
      </c>
      <c r="C501" s="99" t="s">
        <v>369</v>
      </c>
      <c r="D501" s="98" t="s">
        <v>880</v>
      </c>
      <c r="E501" s="100"/>
      <c r="F501" s="101">
        <f t="shared" si="72"/>
        <v>300000</v>
      </c>
      <c r="G501" s="101">
        <f t="shared" si="72"/>
        <v>100000</v>
      </c>
      <c r="H501" s="101">
        <f t="shared" si="72"/>
        <v>100000</v>
      </c>
    </row>
    <row r="502" spans="1:8" ht="36" x14ac:dyDescent="0.25">
      <c r="A502" s="98" t="s">
        <v>387</v>
      </c>
      <c r="B502" s="115">
        <v>11</v>
      </c>
      <c r="C502" s="99" t="s">
        <v>369</v>
      </c>
      <c r="D502" s="98" t="s">
        <v>880</v>
      </c>
      <c r="E502" s="100">
        <v>200</v>
      </c>
      <c r="F502" s="101">
        <v>300000</v>
      </c>
      <c r="G502" s="104">
        <v>100000</v>
      </c>
      <c r="H502" s="104">
        <v>100000</v>
      </c>
    </row>
    <row r="503" spans="1:8" x14ac:dyDescent="0.25">
      <c r="A503" s="141" t="s">
        <v>881</v>
      </c>
      <c r="B503" s="142" t="s">
        <v>474</v>
      </c>
      <c r="C503" s="142" t="s">
        <v>378</v>
      </c>
      <c r="D503" s="143"/>
      <c r="E503" s="144"/>
      <c r="F503" s="101">
        <f t="shared" ref="F503:H506" si="73">F504</f>
        <v>13580000</v>
      </c>
      <c r="G503" s="101">
        <f t="shared" si="73"/>
        <v>12621000</v>
      </c>
      <c r="H503" s="101">
        <f t="shared" si="73"/>
        <v>12621000</v>
      </c>
    </row>
    <row r="504" spans="1:8" ht="72" x14ac:dyDescent="0.25">
      <c r="A504" s="102" t="s">
        <v>756</v>
      </c>
      <c r="B504" s="142" t="s">
        <v>474</v>
      </c>
      <c r="C504" s="142" t="s">
        <v>378</v>
      </c>
      <c r="D504" s="143" t="s">
        <v>757</v>
      </c>
      <c r="E504" s="144"/>
      <c r="F504" s="101">
        <f t="shared" si="73"/>
        <v>13580000</v>
      </c>
      <c r="G504" s="101">
        <f t="shared" si="73"/>
        <v>12621000</v>
      </c>
      <c r="H504" s="101">
        <f t="shared" si="73"/>
        <v>12621000</v>
      </c>
    </row>
    <row r="505" spans="1:8" ht="108" x14ac:dyDescent="0.25">
      <c r="A505" s="98" t="s">
        <v>882</v>
      </c>
      <c r="B505" s="142" t="s">
        <v>474</v>
      </c>
      <c r="C505" s="142" t="s">
        <v>378</v>
      </c>
      <c r="D505" s="143" t="s">
        <v>868</v>
      </c>
      <c r="E505" s="144"/>
      <c r="F505" s="101">
        <f t="shared" si="73"/>
        <v>13580000</v>
      </c>
      <c r="G505" s="101">
        <f t="shared" si="73"/>
        <v>12621000</v>
      </c>
      <c r="H505" s="101">
        <f t="shared" si="73"/>
        <v>12621000</v>
      </c>
    </row>
    <row r="506" spans="1:8" ht="48" x14ac:dyDescent="0.25">
      <c r="A506" s="145" t="s">
        <v>883</v>
      </c>
      <c r="B506" s="146" t="s">
        <v>474</v>
      </c>
      <c r="C506" s="146" t="s">
        <v>378</v>
      </c>
      <c r="D506" s="147" t="s">
        <v>870</v>
      </c>
      <c r="E506" s="148"/>
      <c r="F506" s="101">
        <f t="shared" si="73"/>
        <v>13580000</v>
      </c>
      <c r="G506" s="101">
        <f t="shared" si="73"/>
        <v>12621000</v>
      </c>
      <c r="H506" s="101">
        <f t="shared" si="73"/>
        <v>12621000</v>
      </c>
    </row>
    <row r="507" spans="1:8" ht="36" x14ac:dyDescent="0.25">
      <c r="A507" s="102" t="s">
        <v>533</v>
      </c>
      <c r="B507" s="142" t="s">
        <v>474</v>
      </c>
      <c r="C507" s="142" t="s">
        <v>378</v>
      </c>
      <c r="D507" s="143" t="s">
        <v>871</v>
      </c>
      <c r="E507" s="144"/>
      <c r="F507" s="101">
        <f>F508+F509+F510</f>
        <v>13580000</v>
      </c>
      <c r="G507" s="101">
        <f>G508+G509+G510</f>
        <v>12621000</v>
      </c>
      <c r="H507" s="101">
        <f>H508+H509+H510</f>
        <v>12621000</v>
      </c>
    </row>
    <row r="508" spans="1:8" ht="72" x14ac:dyDescent="0.25">
      <c r="A508" s="102" t="s">
        <v>376</v>
      </c>
      <c r="B508" s="142" t="s">
        <v>474</v>
      </c>
      <c r="C508" s="142" t="s">
        <v>378</v>
      </c>
      <c r="D508" s="143" t="s">
        <v>871</v>
      </c>
      <c r="E508" s="144" t="s">
        <v>424</v>
      </c>
      <c r="F508" s="149">
        <v>6301000</v>
      </c>
      <c r="G508" s="149">
        <v>6301000</v>
      </c>
      <c r="H508" s="149">
        <v>6301000</v>
      </c>
    </row>
    <row r="509" spans="1:8" ht="36" x14ac:dyDescent="0.25">
      <c r="A509" s="102" t="s">
        <v>387</v>
      </c>
      <c r="B509" s="142" t="s">
        <v>474</v>
      </c>
      <c r="C509" s="142" t="s">
        <v>378</v>
      </c>
      <c r="D509" s="143" t="s">
        <v>871</v>
      </c>
      <c r="E509" s="144" t="s">
        <v>541</v>
      </c>
      <c r="F509" s="149">
        <v>2459000</v>
      </c>
      <c r="G509" s="150" t="s">
        <v>884</v>
      </c>
      <c r="H509" s="150" t="s">
        <v>884</v>
      </c>
    </row>
    <row r="510" spans="1:8" x14ac:dyDescent="0.25">
      <c r="A510" s="102" t="s">
        <v>440</v>
      </c>
      <c r="B510" s="142" t="s">
        <v>474</v>
      </c>
      <c r="C510" s="142" t="s">
        <v>378</v>
      </c>
      <c r="D510" s="143" t="s">
        <v>871</v>
      </c>
      <c r="E510" s="144" t="s">
        <v>542</v>
      </c>
      <c r="F510" s="149">
        <v>4820000</v>
      </c>
      <c r="G510" s="149" t="s">
        <v>885</v>
      </c>
      <c r="H510" s="149" t="s">
        <v>885</v>
      </c>
    </row>
    <row r="511" spans="1:8" ht="48" x14ac:dyDescent="0.25">
      <c r="A511" s="94" t="s">
        <v>886</v>
      </c>
      <c r="B511" s="93">
        <v>14</v>
      </c>
      <c r="C511" s="97" t="s">
        <v>556</v>
      </c>
      <c r="D511" s="94"/>
      <c r="E511" s="95"/>
      <c r="F511" s="96">
        <f>F512</f>
        <v>9191248</v>
      </c>
      <c r="G511" s="96">
        <f>G512</f>
        <v>7904473</v>
      </c>
      <c r="H511" s="96">
        <f>H512</f>
        <v>7352998</v>
      </c>
    </row>
    <row r="512" spans="1:8" ht="48" x14ac:dyDescent="0.25">
      <c r="A512" s="102" t="s">
        <v>887</v>
      </c>
      <c r="B512" s="115">
        <v>14</v>
      </c>
      <c r="C512" s="99" t="s">
        <v>367</v>
      </c>
      <c r="D512" s="98"/>
      <c r="E512" s="100"/>
      <c r="F512" s="101">
        <f t="shared" ref="F512:H516" si="74">F513</f>
        <v>9191248</v>
      </c>
      <c r="G512" s="101">
        <f t="shared" si="74"/>
        <v>7904473</v>
      </c>
      <c r="H512" s="101">
        <f t="shared" si="74"/>
        <v>7352998</v>
      </c>
    </row>
    <row r="513" spans="1:8" ht="108" x14ac:dyDescent="0.25">
      <c r="A513" s="102" t="s">
        <v>888</v>
      </c>
      <c r="B513" s="115">
        <v>14</v>
      </c>
      <c r="C513" s="99" t="s">
        <v>367</v>
      </c>
      <c r="D513" s="98" t="s">
        <v>458</v>
      </c>
      <c r="E513" s="100"/>
      <c r="F513" s="101">
        <f t="shared" si="74"/>
        <v>9191248</v>
      </c>
      <c r="G513" s="101">
        <f t="shared" si="74"/>
        <v>7904473</v>
      </c>
      <c r="H513" s="101">
        <f t="shared" si="74"/>
        <v>7352998</v>
      </c>
    </row>
    <row r="514" spans="1:8" ht="48" x14ac:dyDescent="0.25">
      <c r="A514" s="98" t="s">
        <v>889</v>
      </c>
      <c r="B514" s="115">
        <v>14</v>
      </c>
      <c r="C514" s="99" t="s">
        <v>367</v>
      </c>
      <c r="D514" s="103" t="s">
        <v>890</v>
      </c>
      <c r="E514" s="100"/>
      <c r="F514" s="101">
        <f t="shared" si="74"/>
        <v>9191248</v>
      </c>
      <c r="G514" s="101">
        <f t="shared" si="74"/>
        <v>7904473</v>
      </c>
      <c r="H514" s="101">
        <f t="shared" si="74"/>
        <v>7352998</v>
      </c>
    </row>
    <row r="515" spans="1:8" ht="36" x14ac:dyDescent="0.25">
      <c r="A515" s="102" t="s">
        <v>891</v>
      </c>
      <c r="B515" s="115">
        <v>14</v>
      </c>
      <c r="C515" s="99" t="s">
        <v>367</v>
      </c>
      <c r="D515" s="103" t="s">
        <v>892</v>
      </c>
      <c r="E515" s="100"/>
      <c r="F515" s="101">
        <f t="shared" si="74"/>
        <v>9191248</v>
      </c>
      <c r="G515" s="101">
        <f t="shared" si="74"/>
        <v>7904473</v>
      </c>
      <c r="H515" s="101">
        <f t="shared" si="74"/>
        <v>7352998</v>
      </c>
    </row>
    <row r="516" spans="1:8" ht="60" x14ac:dyDescent="0.25">
      <c r="A516" s="151" t="s">
        <v>893</v>
      </c>
      <c r="B516" s="115">
        <v>14</v>
      </c>
      <c r="C516" s="99" t="s">
        <v>367</v>
      </c>
      <c r="D516" s="103" t="s">
        <v>894</v>
      </c>
      <c r="E516" s="100"/>
      <c r="F516" s="101">
        <f t="shared" si="74"/>
        <v>9191248</v>
      </c>
      <c r="G516" s="101">
        <f t="shared" si="74"/>
        <v>7904473</v>
      </c>
      <c r="H516" s="101">
        <f t="shared" si="74"/>
        <v>7352998</v>
      </c>
    </row>
    <row r="517" spans="1:8" x14ac:dyDescent="0.25">
      <c r="A517" s="98" t="s">
        <v>610</v>
      </c>
      <c r="B517" s="115">
        <v>14</v>
      </c>
      <c r="C517" s="99" t="s">
        <v>367</v>
      </c>
      <c r="D517" s="103" t="s">
        <v>894</v>
      </c>
      <c r="E517" s="100">
        <v>500</v>
      </c>
      <c r="F517" s="101">
        <v>9191248</v>
      </c>
      <c r="G517" s="104">
        <v>7904473</v>
      </c>
      <c r="H517" s="104">
        <v>7352998</v>
      </c>
    </row>
    <row r="518" spans="1:8" x14ac:dyDescent="0.25">
      <c r="A518" s="76"/>
      <c r="B518" s="76"/>
      <c r="C518" s="76"/>
      <c r="D518" s="77"/>
      <c r="E518" s="76"/>
      <c r="F518" s="78"/>
      <c r="G518" s="78"/>
      <c r="H518" s="78"/>
    </row>
  </sheetData>
  <mergeCells count="3">
    <mergeCell ref="F9:H9"/>
    <mergeCell ref="A7:H7"/>
    <mergeCell ref="F1:H6"/>
  </mergeCells>
  <hyperlinks>
    <hyperlink ref="A497" r:id="rId1" display="consultantplus://offline/ref=C6EF3AE28B6C46D1117CBBA251A07B11C6C7C5768D67668B05322DA1BBA42282C9440EEF08E6CC43400F35U6VFM"/>
  </hyperlinks>
  <pageMargins left="0.70866141732283472" right="0.70866141732283472" top="0.74803149606299213" bottom="0.74803149606299213" header="0.31496062992125984" footer="0.31496062992125984"/>
  <pageSetup paperSize="9" scale="18" fitToHeight="6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8"/>
  <sheetViews>
    <sheetView workbookViewId="0">
      <selection activeCell="E12" sqref="E12:F12"/>
    </sheetView>
  </sheetViews>
  <sheetFormatPr defaultRowHeight="15" x14ac:dyDescent="0.25"/>
  <cols>
    <col min="1" max="1" width="32.5703125" customWidth="1"/>
    <col min="5" max="5" width="13.5703125" customWidth="1"/>
    <col min="7" max="7" width="15.85546875" customWidth="1"/>
    <col min="8" max="8" width="14.85546875" customWidth="1"/>
    <col min="9" max="9" width="15" customWidth="1"/>
  </cols>
  <sheetData>
    <row r="1" spans="1:10" x14ac:dyDescent="0.25">
      <c r="F1" s="348" t="s">
        <v>967</v>
      </c>
      <c r="G1" s="348"/>
      <c r="H1" s="348"/>
      <c r="I1" s="348"/>
      <c r="J1" s="194"/>
    </row>
    <row r="2" spans="1:10" x14ac:dyDescent="0.25">
      <c r="F2" s="348" t="s">
        <v>310</v>
      </c>
      <c r="G2" s="348"/>
      <c r="H2" s="348"/>
      <c r="I2" s="348"/>
      <c r="J2" s="194"/>
    </row>
    <row r="3" spans="1:10" x14ac:dyDescent="0.25">
      <c r="F3" s="348" t="s">
        <v>172</v>
      </c>
      <c r="G3" s="348"/>
      <c r="H3" s="348"/>
      <c r="I3" s="348"/>
      <c r="J3" s="194"/>
    </row>
    <row r="4" spans="1:10" x14ac:dyDescent="0.25">
      <c r="F4" s="348" t="s">
        <v>1138</v>
      </c>
      <c r="G4" s="348"/>
      <c r="H4" s="348"/>
      <c r="I4" s="348"/>
      <c r="J4" s="194"/>
    </row>
    <row r="5" spans="1:10" x14ac:dyDescent="0.25">
      <c r="F5" s="348" t="s">
        <v>355</v>
      </c>
      <c r="G5" s="348"/>
      <c r="H5" s="348"/>
      <c r="I5" s="348"/>
      <c r="J5" s="194"/>
    </row>
    <row r="6" spans="1:10" x14ac:dyDescent="0.25">
      <c r="F6" s="348" t="s">
        <v>968</v>
      </c>
      <c r="G6" s="348"/>
      <c r="H6" s="348"/>
      <c r="I6" s="348"/>
      <c r="J6" s="194"/>
    </row>
    <row r="7" spans="1:10" x14ac:dyDescent="0.25">
      <c r="F7" s="348" t="s">
        <v>357</v>
      </c>
      <c r="G7" s="348"/>
      <c r="H7" s="348"/>
      <c r="I7" s="348"/>
      <c r="J7" s="194"/>
    </row>
    <row r="8" spans="1:10" ht="59.25" customHeight="1" x14ac:dyDescent="0.25">
      <c r="A8" s="352" t="s">
        <v>966</v>
      </c>
      <c r="B8" s="352"/>
      <c r="C8" s="352"/>
      <c r="D8" s="352"/>
      <c r="E8" s="352"/>
      <c r="F8" s="352"/>
      <c r="G8" s="352"/>
      <c r="H8" s="352"/>
      <c r="I8" s="352"/>
    </row>
    <row r="11" spans="1:10" x14ac:dyDescent="0.25">
      <c r="A11" s="152"/>
      <c r="B11" s="160"/>
      <c r="C11" s="160"/>
      <c r="D11" s="160"/>
      <c r="E11" s="160"/>
      <c r="F11" s="160"/>
      <c r="G11" s="349" t="s">
        <v>358</v>
      </c>
      <c r="H11" s="350"/>
      <c r="I11" s="351"/>
    </row>
    <row r="12" spans="1:10" x14ac:dyDescent="0.25">
      <c r="A12" s="164" t="s">
        <v>0</v>
      </c>
      <c r="B12" s="154" t="s">
        <v>1146</v>
      </c>
      <c r="C12" s="154" t="s">
        <v>359</v>
      </c>
      <c r="D12" s="154" t="s">
        <v>360</v>
      </c>
      <c r="E12" s="154" t="s">
        <v>361</v>
      </c>
      <c r="F12" s="154" t="s">
        <v>362</v>
      </c>
      <c r="G12" s="165" t="s">
        <v>315</v>
      </c>
      <c r="H12" s="331" t="s">
        <v>316</v>
      </c>
      <c r="I12" s="331" t="s">
        <v>317</v>
      </c>
    </row>
    <row r="13" spans="1:10" x14ac:dyDescent="0.25">
      <c r="A13" s="154" t="s">
        <v>363</v>
      </c>
      <c r="B13" s="154"/>
      <c r="C13" s="154">
        <v>0</v>
      </c>
      <c r="D13" s="154">
        <v>0</v>
      </c>
      <c r="E13" s="154" t="s">
        <v>364</v>
      </c>
      <c r="F13" s="154">
        <v>0</v>
      </c>
      <c r="G13" s="165">
        <f>G15+G372</f>
        <v>685173647</v>
      </c>
      <c r="H13" s="165">
        <f>H15+H372+H14</f>
        <v>651679289</v>
      </c>
      <c r="I13" s="165">
        <f>I15+I372+I14</f>
        <v>728892869</v>
      </c>
    </row>
    <row r="14" spans="1:10" x14ac:dyDescent="0.25">
      <c r="A14" s="166" t="s">
        <v>365</v>
      </c>
      <c r="B14" s="154"/>
      <c r="C14" s="154"/>
      <c r="D14" s="154"/>
      <c r="E14" s="154"/>
      <c r="F14" s="154"/>
      <c r="G14" s="165"/>
      <c r="H14" s="165">
        <v>5325012</v>
      </c>
      <c r="I14" s="165">
        <v>11157658</v>
      </c>
    </row>
    <row r="15" spans="1:10" x14ac:dyDescent="0.25">
      <c r="A15" s="154" t="s">
        <v>897</v>
      </c>
      <c r="B15" s="167" t="s">
        <v>898</v>
      </c>
      <c r="C15" s="154"/>
      <c r="D15" s="154"/>
      <c r="E15" s="154"/>
      <c r="F15" s="154"/>
      <c r="G15" s="165">
        <f>G16+G163+G190+G236+G250+G297+G303+G271+G355+G365</f>
        <v>196908479</v>
      </c>
      <c r="H15" s="165">
        <f>H16+H163+H190+H236+H250+H297+H303+H271+H355+H365</f>
        <v>227534632</v>
      </c>
      <c r="I15" s="165">
        <f>I16+I163+I190+I236+I250+I297+I303+I271+I355+I365</f>
        <v>146519132</v>
      </c>
    </row>
    <row r="16" spans="1:10" ht="24" x14ac:dyDescent="0.25">
      <c r="A16" s="94" t="s">
        <v>366</v>
      </c>
      <c r="B16" s="167" t="s">
        <v>898</v>
      </c>
      <c r="C16" s="140" t="s">
        <v>367</v>
      </c>
      <c r="D16" s="94"/>
      <c r="E16" s="94"/>
      <c r="F16" s="94"/>
      <c r="G16" s="168">
        <f>G17+G31+G96+G101+G22+G78+G73+G91</f>
        <v>66454081</v>
      </c>
      <c r="H16" s="168">
        <f t="shared" ref="H16:I16" si="0">H17+H31+H96+H101+H22+H78+H73+H91</f>
        <v>56622021</v>
      </c>
      <c r="I16" s="168">
        <f t="shared" si="0"/>
        <v>57348988</v>
      </c>
    </row>
    <row r="17" spans="1:9" ht="48" x14ac:dyDescent="0.25">
      <c r="A17" s="94" t="s">
        <v>368</v>
      </c>
      <c r="B17" s="167" t="s">
        <v>898</v>
      </c>
      <c r="C17" s="140" t="s">
        <v>367</v>
      </c>
      <c r="D17" s="140" t="s">
        <v>369</v>
      </c>
      <c r="E17" s="94"/>
      <c r="F17" s="94"/>
      <c r="G17" s="168">
        <f>G18</f>
        <v>2030000</v>
      </c>
      <c r="H17" s="168">
        <f t="shared" ref="H17:I20" si="1">H18</f>
        <v>2030000</v>
      </c>
      <c r="I17" s="168">
        <f t="shared" si="1"/>
        <v>2030000</v>
      </c>
    </row>
    <row r="18" spans="1:9" ht="24" x14ac:dyDescent="0.25">
      <c r="A18" s="98" t="s">
        <v>899</v>
      </c>
      <c r="B18" s="169" t="s">
        <v>898</v>
      </c>
      <c r="C18" s="105" t="s">
        <v>367</v>
      </c>
      <c r="D18" s="105" t="s">
        <v>369</v>
      </c>
      <c r="E18" s="98" t="s">
        <v>371</v>
      </c>
      <c r="F18" s="98"/>
      <c r="G18" s="170">
        <f>G19</f>
        <v>2030000</v>
      </c>
      <c r="H18" s="170">
        <f t="shared" si="1"/>
        <v>2030000</v>
      </c>
      <c r="I18" s="170">
        <f t="shared" si="1"/>
        <v>2030000</v>
      </c>
    </row>
    <row r="19" spans="1:9" x14ac:dyDescent="0.25">
      <c r="A19" s="98" t="s">
        <v>900</v>
      </c>
      <c r="B19" s="169" t="s">
        <v>898</v>
      </c>
      <c r="C19" s="105" t="s">
        <v>367</v>
      </c>
      <c r="D19" s="105" t="s">
        <v>369</v>
      </c>
      <c r="E19" s="98" t="s">
        <v>373</v>
      </c>
      <c r="F19" s="98"/>
      <c r="G19" s="170">
        <f>G20</f>
        <v>2030000</v>
      </c>
      <c r="H19" s="170">
        <f t="shared" si="1"/>
        <v>2030000</v>
      </c>
      <c r="I19" s="170">
        <f t="shared" si="1"/>
        <v>2030000</v>
      </c>
    </row>
    <row r="20" spans="1:9" ht="36" x14ac:dyDescent="0.25">
      <c r="A20" s="98" t="s">
        <v>374</v>
      </c>
      <c r="B20" s="169" t="s">
        <v>898</v>
      </c>
      <c r="C20" s="105" t="s">
        <v>367</v>
      </c>
      <c r="D20" s="105" t="s">
        <v>369</v>
      </c>
      <c r="E20" s="103" t="s">
        <v>901</v>
      </c>
      <c r="F20" s="98"/>
      <c r="G20" s="170">
        <f>G21</f>
        <v>2030000</v>
      </c>
      <c r="H20" s="170">
        <f t="shared" si="1"/>
        <v>2030000</v>
      </c>
      <c r="I20" s="170">
        <f t="shared" si="1"/>
        <v>2030000</v>
      </c>
    </row>
    <row r="21" spans="1:9" ht="72" x14ac:dyDescent="0.25">
      <c r="A21" s="98" t="s">
        <v>376</v>
      </c>
      <c r="B21" s="169" t="s">
        <v>898</v>
      </c>
      <c r="C21" s="105" t="s">
        <v>367</v>
      </c>
      <c r="D21" s="105" t="s">
        <v>369</v>
      </c>
      <c r="E21" s="103" t="s">
        <v>901</v>
      </c>
      <c r="F21" s="98">
        <v>100</v>
      </c>
      <c r="G21" s="170">
        <v>2030000</v>
      </c>
      <c r="H21" s="170">
        <v>2030000</v>
      </c>
      <c r="I21" s="170">
        <v>2030000</v>
      </c>
    </row>
    <row r="22" spans="1:9" ht="60" x14ac:dyDescent="0.25">
      <c r="A22" s="94" t="s">
        <v>377</v>
      </c>
      <c r="B22" s="167" t="s">
        <v>898</v>
      </c>
      <c r="C22" s="140" t="s">
        <v>367</v>
      </c>
      <c r="D22" s="140" t="s">
        <v>378</v>
      </c>
      <c r="E22" s="155"/>
      <c r="F22" s="94"/>
      <c r="G22" s="168">
        <f>G23+G28</f>
        <v>965000</v>
      </c>
      <c r="H22" s="168">
        <f>H23+H28</f>
        <v>880000</v>
      </c>
      <c r="I22" s="168">
        <f>I23+I28</f>
        <v>880000</v>
      </c>
    </row>
    <row r="23" spans="1:9" ht="36" x14ac:dyDescent="0.25">
      <c r="A23" s="98" t="s">
        <v>379</v>
      </c>
      <c r="B23" s="169" t="s">
        <v>898</v>
      </c>
      <c r="C23" s="105" t="s">
        <v>367</v>
      </c>
      <c r="D23" s="105" t="s">
        <v>378</v>
      </c>
      <c r="E23" s="103" t="s">
        <v>380</v>
      </c>
      <c r="F23" s="98"/>
      <c r="G23" s="170">
        <f>G24</f>
        <v>135000</v>
      </c>
      <c r="H23" s="170">
        <f t="shared" ref="H23:I26" si="2">H24</f>
        <v>50000</v>
      </c>
      <c r="I23" s="170">
        <f t="shared" si="2"/>
        <v>50000</v>
      </c>
    </row>
    <row r="24" spans="1:9" ht="60" x14ac:dyDescent="0.25">
      <c r="A24" s="98" t="s">
        <v>381</v>
      </c>
      <c r="B24" s="169" t="s">
        <v>898</v>
      </c>
      <c r="C24" s="105" t="s">
        <v>367</v>
      </c>
      <c r="D24" s="105" t="s">
        <v>378</v>
      </c>
      <c r="E24" s="103" t="s">
        <v>382</v>
      </c>
      <c r="F24" s="98"/>
      <c r="G24" s="170">
        <f>G25</f>
        <v>135000</v>
      </c>
      <c r="H24" s="170">
        <f t="shared" si="2"/>
        <v>50000</v>
      </c>
      <c r="I24" s="170">
        <f t="shared" si="2"/>
        <v>50000</v>
      </c>
    </row>
    <row r="25" spans="1:9" ht="72" x14ac:dyDescent="0.25">
      <c r="A25" s="98" t="s">
        <v>383</v>
      </c>
      <c r="B25" s="169" t="s">
        <v>898</v>
      </c>
      <c r="C25" s="105" t="s">
        <v>367</v>
      </c>
      <c r="D25" s="105" t="s">
        <v>378</v>
      </c>
      <c r="E25" s="103" t="s">
        <v>384</v>
      </c>
      <c r="F25" s="98"/>
      <c r="G25" s="170">
        <f>G26</f>
        <v>135000</v>
      </c>
      <c r="H25" s="170">
        <f t="shared" si="2"/>
        <v>50000</v>
      </c>
      <c r="I25" s="170">
        <f t="shared" si="2"/>
        <v>50000</v>
      </c>
    </row>
    <row r="26" spans="1:9" ht="24" x14ac:dyDescent="0.25">
      <c r="A26" s="98" t="s">
        <v>385</v>
      </c>
      <c r="B26" s="169" t="s">
        <v>898</v>
      </c>
      <c r="C26" s="105" t="s">
        <v>367</v>
      </c>
      <c r="D26" s="105" t="s">
        <v>378</v>
      </c>
      <c r="E26" s="103" t="s">
        <v>386</v>
      </c>
      <c r="F26" s="98"/>
      <c r="G26" s="170">
        <f>G27</f>
        <v>135000</v>
      </c>
      <c r="H26" s="170">
        <f t="shared" si="2"/>
        <v>50000</v>
      </c>
      <c r="I26" s="170">
        <f t="shared" si="2"/>
        <v>50000</v>
      </c>
    </row>
    <row r="27" spans="1:9" ht="36" x14ac:dyDescent="0.25">
      <c r="A27" s="98" t="s">
        <v>387</v>
      </c>
      <c r="B27" s="169" t="s">
        <v>898</v>
      </c>
      <c r="C27" s="105" t="s">
        <v>367</v>
      </c>
      <c r="D27" s="105" t="s">
        <v>378</v>
      </c>
      <c r="E27" s="103" t="s">
        <v>386</v>
      </c>
      <c r="F27" s="98">
        <v>200</v>
      </c>
      <c r="G27" s="170">
        <v>135000</v>
      </c>
      <c r="H27" s="170">
        <v>50000</v>
      </c>
      <c r="I27" s="170">
        <v>50000</v>
      </c>
    </row>
    <row r="28" spans="1:9" ht="24" x14ac:dyDescent="0.25">
      <c r="A28" s="98" t="s">
        <v>390</v>
      </c>
      <c r="B28" s="169" t="s">
        <v>898</v>
      </c>
      <c r="C28" s="105" t="s">
        <v>367</v>
      </c>
      <c r="D28" s="105" t="s">
        <v>378</v>
      </c>
      <c r="E28" s="103" t="s">
        <v>391</v>
      </c>
      <c r="F28" s="98"/>
      <c r="G28" s="170">
        <f t="shared" ref="G28:I29" si="3">G29</f>
        <v>830000</v>
      </c>
      <c r="H28" s="170">
        <f t="shared" si="3"/>
        <v>830000</v>
      </c>
      <c r="I28" s="170">
        <f t="shared" si="3"/>
        <v>830000</v>
      </c>
    </row>
    <row r="29" spans="1:9" ht="36" x14ac:dyDescent="0.25">
      <c r="A29" s="98" t="s">
        <v>374</v>
      </c>
      <c r="B29" s="169" t="s">
        <v>898</v>
      </c>
      <c r="C29" s="105" t="s">
        <v>367</v>
      </c>
      <c r="D29" s="105" t="s">
        <v>378</v>
      </c>
      <c r="E29" s="103" t="s">
        <v>392</v>
      </c>
      <c r="F29" s="98"/>
      <c r="G29" s="170">
        <f t="shared" si="3"/>
        <v>830000</v>
      </c>
      <c r="H29" s="170">
        <f t="shared" si="3"/>
        <v>830000</v>
      </c>
      <c r="I29" s="170">
        <f t="shared" si="3"/>
        <v>830000</v>
      </c>
    </row>
    <row r="30" spans="1:9" ht="72" x14ac:dyDescent="0.25">
      <c r="A30" s="98" t="s">
        <v>376</v>
      </c>
      <c r="B30" s="169" t="s">
        <v>898</v>
      </c>
      <c r="C30" s="105" t="s">
        <v>367</v>
      </c>
      <c r="D30" s="105" t="s">
        <v>378</v>
      </c>
      <c r="E30" s="103" t="s">
        <v>392</v>
      </c>
      <c r="F30" s="98">
        <v>100</v>
      </c>
      <c r="G30" s="170">
        <v>830000</v>
      </c>
      <c r="H30" s="170">
        <v>830000</v>
      </c>
      <c r="I30" s="170">
        <v>830000</v>
      </c>
    </row>
    <row r="31" spans="1:9" ht="72" x14ac:dyDescent="0.25">
      <c r="A31" s="94" t="s">
        <v>393</v>
      </c>
      <c r="B31" s="167" t="s">
        <v>898</v>
      </c>
      <c r="C31" s="140" t="s">
        <v>367</v>
      </c>
      <c r="D31" s="140" t="s">
        <v>394</v>
      </c>
      <c r="E31" s="94"/>
      <c r="F31" s="94"/>
      <c r="G31" s="168">
        <f>G32+G37+G46+G51+G58+G63+G69</f>
        <v>22154623</v>
      </c>
      <c r="H31" s="168">
        <f>H32+H37+H46+H51+H58+H63+H69</f>
        <v>21498623</v>
      </c>
      <c r="I31" s="168">
        <f>I32+I37+I46+I51+I58+I63+I69</f>
        <v>21585590</v>
      </c>
    </row>
    <row r="32" spans="1:9" ht="48" x14ac:dyDescent="0.25">
      <c r="A32" s="98" t="s">
        <v>902</v>
      </c>
      <c r="B32" s="169" t="s">
        <v>898</v>
      </c>
      <c r="C32" s="105" t="s">
        <v>367</v>
      </c>
      <c r="D32" s="105" t="s">
        <v>394</v>
      </c>
      <c r="E32" s="105" t="s">
        <v>396</v>
      </c>
      <c r="F32" s="98"/>
      <c r="G32" s="170">
        <f>G33</f>
        <v>86967</v>
      </c>
      <c r="H32" s="170">
        <f>H33</f>
        <v>86967</v>
      </c>
      <c r="I32" s="170">
        <f>I33</f>
        <v>173934</v>
      </c>
    </row>
    <row r="33" spans="1:9" ht="60" x14ac:dyDescent="0.25">
      <c r="A33" s="138" t="s">
        <v>397</v>
      </c>
      <c r="B33" s="171" t="s">
        <v>898</v>
      </c>
      <c r="C33" s="136" t="s">
        <v>367</v>
      </c>
      <c r="D33" s="136" t="s">
        <v>394</v>
      </c>
      <c r="E33" s="136" t="s">
        <v>398</v>
      </c>
      <c r="F33" s="138"/>
      <c r="G33" s="170">
        <f>G34</f>
        <v>86967</v>
      </c>
      <c r="H33" s="170">
        <f t="shared" ref="H33:I35" si="4">H34</f>
        <v>86967</v>
      </c>
      <c r="I33" s="170">
        <f t="shared" si="4"/>
        <v>173934</v>
      </c>
    </row>
    <row r="34" spans="1:9" ht="48" x14ac:dyDescent="0.25">
      <c r="A34" s="138" t="s">
        <v>399</v>
      </c>
      <c r="B34" s="171" t="s">
        <v>898</v>
      </c>
      <c r="C34" s="136" t="s">
        <v>367</v>
      </c>
      <c r="D34" s="136" t="s">
        <v>394</v>
      </c>
      <c r="E34" s="136" t="s">
        <v>400</v>
      </c>
      <c r="F34" s="138"/>
      <c r="G34" s="170">
        <f>G35</f>
        <v>86967</v>
      </c>
      <c r="H34" s="170">
        <f t="shared" si="4"/>
        <v>86967</v>
      </c>
      <c r="I34" s="170">
        <f t="shared" si="4"/>
        <v>173934</v>
      </c>
    </row>
    <row r="35" spans="1:9" ht="72" x14ac:dyDescent="0.25">
      <c r="A35" s="138" t="s">
        <v>401</v>
      </c>
      <c r="B35" s="171" t="s">
        <v>898</v>
      </c>
      <c r="C35" s="136" t="s">
        <v>367</v>
      </c>
      <c r="D35" s="136" t="s">
        <v>394</v>
      </c>
      <c r="E35" s="136" t="s">
        <v>402</v>
      </c>
      <c r="F35" s="138"/>
      <c r="G35" s="170">
        <f>G36</f>
        <v>86967</v>
      </c>
      <c r="H35" s="170">
        <f t="shared" si="4"/>
        <v>86967</v>
      </c>
      <c r="I35" s="170">
        <f t="shared" si="4"/>
        <v>173934</v>
      </c>
    </row>
    <row r="36" spans="1:9" ht="72" x14ac:dyDescent="0.25">
      <c r="A36" s="138" t="s">
        <v>376</v>
      </c>
      <c r="B36" s="171" t="s">
        <v>898</v>
      </c>
      <c r="C36" s="136" t="s">
        <v>367</v>
      </c>
      <c r="D36" s="136" t="s">
        <v>394</v>
      </c>
      <c r="E36" s="136" t="s">
        <v>402</v>
      </c>
      <c r="F36" s="138">
        <v>100</v>
      </c>
      <c r="G36" s="170">
        <v>86967</v>
      </c>
      <c r="H36" s="170">
        <v>86967</v>
      </c>
      <c r="I36" s="170">
        <v>173934</v>
      </c>
    </row>
    <row r="37" spans="1:9" ht="36" x14ac:dyDescent="0.25">
      <c r="A37" s="98" t="s">
        <v>903</v>
      </c>
      <c r="B37" s="169" t="s">
        <v>898</v>
      </c>
      <c r="C37" s="105" t="s">
        <v>367</v>
      </c>
      <c r="D37" s="105" t="s">
        <v>394</v>
      </c>
      <c r="E37" s="105" t="s">
        <v>380</v>
      </c>
      <c r="F37" s="98"/>
      <c r="G37" s="170">
        <f>G38</f>
        <v>2256000</v>
      </c>
      <c r="H37" s="170">
        <f>H38</f>
        <v>1600000</v>
      </c>
      <c r="I37" s="170">
        <f>I38</f>
        <v>1600000</v>
      </c>
    </row>
    <row r="38" spans="1:9" ht="60" x14ac:dyDescent="0.25">
      <c r="A38" s="98" t="s">
        <v>381</v>
      </c>
      <c r="B38" s="169" t="s">
        <v>898</v>
      </c>
      <c r="C38" s="105" t="s">
        <v>367</v>
      </c>
      <c r="D38" s="105" t="s">
        <v>394</v>
      </c>
      <c r="E38" s="103" t="s">
        <v>382</v>
      </c>
      <c r="F38" s="98"/>
      <c r="G38" s="170">
        <f>G43+G39</f>
        <v>2256000</v>
      </c>
      <c r="H38" s="170">
        <f>H43+H39</f>
        <v>1600000</v>
      </c>
      <c r="I38" s="170">
        <f>I43+I39</f>
        <v>1600000</v>
      </c>
    </row>
    <row r="39" spans="1:9" ht="60" x14ac:dyDescent="0.25">
      <c r="A39" s="98" t="s">
        <v>404</v>
      </c>
      <c r="B39" s="169" t="s">
        <v>898</v>
      </c>
      <c r="C39" s="105" t="s">
        <v>367</v>
      </c>
      <c r="D39" s="105" t="s">
        <v>394</v>
      </c>
      <c r="E39" s="103" t="s">
        <v>405</v>
      </c>
      <c r="F39" s="98"/>
      <c r="G39" s="170">
        <f>G40</f>
        <v>100000</v>
      </c>
      <c r="H39" s="170">
        <f>H40</f>
        <v>100000</v>
      </c>
      <c r="I39" s="170">
        <f>I40</f>
        <v>100000</v>
      </c>
    </row>
    <row r="40" spans="1:9" ht="24" x14ac:dyDescent="0.25">
      <c r="A40" s="98" t="s">
        <v>385</v>
      </c>
      <c r="B40" s="169" t="s">
        <v>898</v>
      </c>
      <c r="C40" s="105" t="s">
        <v>367</v>
      </c>
      <c r="D40" s="105" t="s">
        <v>394</v>
      </c>
      <c r="E40" s="103" t="s">
        <v>406</v>
      </c>
      <c r="F40" s="98"/>
      <c r="G40" s="170">
        <f>G42+G41</f>
        <v>100000</v>
      </c>
      <c r="H40" s="170">
        <f>H42+H41</f>
        <v>100000</v>
      </c>
      <c r="I40" s="170">
        <f>I42+I41</f>
        <v>100000</v>
      </c>
    </row>
    <row r="41" spans="1:9" ht="72" x14ac:dyDescent="0.25">
      <c r="A41" s="98" t="s">
        <v>376</v>
      </c>
      <c r="B41" s="169" t="s">
        <v>898</v>
      </c>
      <c r="C41" s="105" t="s">
        <v>367</v>
      </c>
      <c r="D41" s="105" t="s">
        <v>394</v>
      </c>
      <c r="E41" s="103" t="s">
        <v>406</v>
      </c>
      <c r="F41" s="98">
        <v>100</v>
      </c>
      <c r="G41" s="170">
        <v>50000</v>
      </c>
      <c r="H41" s="170">
        <v>50000</v>
      </c>
      <c r="I41" s="170">
        <v>50000</v>
      </c>
    </row>
    <row r="42" spans="1:9" ht="36" x14ac:dyDescent="0.25">
      <c r="A42" s="98" t="s">
        <v>387</v>
      </c>
      <c r="B42" s="169" t="s">
        <v>898</v>
      </c>
      <c r="C42" s="105" t="s">
        <v>367</v>
      </c>
      <c r="D42" s="105" t="s">
        <v>394</v>
      </c>
      <c r="E42" s="103" t="s">
        <v>406</v>
      </c>
      <c r="F42" s="98">
        <v>200</v>
      </c>
      <c r="G42" s="170">
        <v>50000</v>
      </c>
      <c r="H42" s="170">
        <v>50000</v>
      </c>
      <c r="I42" s="170">
        <v>50000</v>
      </c>
    </row>
    <row r="43" spans="1:9" x14ac:dyDescent="0.25">
      <c r="A43" s="152" t="s">
        <v>383</v>
      </c>
      <c r="B43" s="169" t="s">
        <v>898</v>
      </c>
      <c r="C43" s="105" t="s">
        <v>367</v>
      </c>
      <c r="D43" s="105" t="s">
        <v>394</v>
      </c>
      <c r="E43" s="103" t="s">
        <v>384</v>
      </c>
      <c r="F43" s="98"/>
      <c r="G43" s="170">
        <f t="shared" ref="G43:I44" si="5">G44</f>
        <v>2156000</v>
      </c>
      <c r="H43" s="170">
        <f t="shared" si="5"/>
        <v>1500000</v>
      </c>
      <c r="I43" s="170">
        <f t="shared" si="5"/>
        <v>1500000</v>
      </c>
    </row>
    <row r="44" spans="1:9" ht="24" x14ac:dyDescent="0.25">
      <c r="A44" s="98" t="s">
        <v>385</v>
      </c>
      <c r="B44" s="169" t="s">
        <v>898</v>
      </c>
      <c r="C44" s="105" t="s">
        <v>367</v>
      </c>
      <c r="D44" s="105" t="s">
        <v>394</v>
      </c>
      <c r="E44" s="103" t="s">
        <v>386</v>
      </c>
      <c r="F44" s="98"/>
      <c r="G44" s="170">
        <f>G45</f>
        <v>2156000</v>
      </c>
      <c r="H44" s="170">
        <f t="shared" si="5"/>
        <v>1500000</v>
      </c>
      <c r="I44" s="170">
        <f t="shared" si="5"/>
        <v>1500000</v>
      </c>
    </row>
    <row r="45" spans="1:9" ht="36" x14ac:dyDescent="0.25">
      <c r="A45" s="98" t="s">
        <v>387</v>
      </c>
      <c r="B45" s="169" t="s">
        <v>898</v>
      </c>
      <c r="C45" s="105" t="s">
        <v>367</v>
      </c>
      <c r="D45" s="105" t="s">
        <v>394</v>
      </c>
      <c r="E45" s="103" t="s">
        <v>386</v>
      </c>
      <c r="F45" s="98">
        <v>200</v>
      </c>
      <c r="G45" s="172">
        <v>2156000</v>
      </c>
      <c r="H45" s="172">
        <v>1500000</v>
      </c>
      <c r="I45" s="172">
        <v>1500000</v>
      </c>
    </row>
    <row r="46" spans="1:9" ht="36" x14ac:dyDescent="0.25">
      <c r="A46" s="98" t="s">
        <v>904</v>
      </c>
      <c r="B46" s="169" t="s">
        <v>898</v>
      </c>
      <c r="C46" s="105" t="s">
        <v>367</v>
      </c>
      <c r="D46" s="105" t="s">
        <v>394</v>
      </c>
      <c r="E46" s="98" t="s">
        <v>409</v>
      </c>
      <c r="F46" s="98"/>
      <c r="G46" s="170">
        <f>G47</f>
        <v>237464</v>
      </c>
      <c r="H46" s="170">
        <f t="shared" ref="H46:I49" si="6">H47</f>
        <v>237464</v>
      </c>
      <c r="I46" s="170">
        <f t="shared" si="6"/>
        <v>237464</v>
      </c>
    </row>
    <row r="47" spans="1:9" ht="72" x14ac:dyDescent="0.25">
      <c r="A47" s="98" t="s">
        <v>410</v>
      </c>
      <c r="B47" s="169" t="s">
        <v>898</v>
      </c>
      <c r="C47" s="105" t="s">
        <v>367</v>
      </c>
      <c r="D47" s="105" t="s">
        <v>394</v>
      </c>
      <c r="E47" s="98" t="s">
        <v>411</v>
      </c>
      <c r="F47" s="98"/>
      <c r="G47" s="170">
        <f>G48</f>
        <v>237464</v>
      </c>
      <c r="H47" s="170">
        <f t="shared" si="6"/>
        <v>237464</v>
      </c>
      <c r="I47" s="170">
        <f t="shared" si="6"/>
        <v>237464</v>
      </c>
    </row>
    <row r="48" spans="1:9" ht="48" x14ac:dyDescent="0.25">
      <c r="A48" s="98" t="s">
        <v>412</v>
      </c>
      <c r="B48" s="169" t="s">
        <v>898</v>
      </c>
      <c r="C48" s="105" t="s">
        <v>367</v>
      </c>
      <c r="D48" s="105" t="s">
        <v>394</v>
      </c>
      <c r="E48" s="98" t="s">
        <v>413</v>
      </c>
      <c r="F48" s="98"/>
      <c r="G48" s="170">
        <f>G49</f>
        <v>237464</v>
      </c>
      <c r="H48" s="170">
        <f t="shared" si="6"/>
        <v>237464</v>
      </c>
      <c r="I48" s="170">
        <f t="shared" si="6"/>
        <v>237464</v>
      </c>
    </row>
    <row r="49" spans="1:9" ht="36" x14ac:dyDescent="0.25">
      <c r="A49" s="98" t="s">
        <v>414</v>
      </c>
      <c r="B49" s="169" t="s">
        <v>898</v>
      </c>
      <c r="C49" s="105" t="s">
        <v>367</v>
      </c>
      <c r="D49" s="105" t="s">
        <v>394</v>
      </c>
      <c r="E49" s="98" t="s">
        <v>415</v>
      </c>
      <c r="F49" s="98"/>
      <c r="G49" s="170">
        <f>G50</f>
        <v>237464</v>
      </c>
      <c r="H49" s="170">
        <f t="shared" si="6"/>
        <v>237464</v>
      </c>
      <c r="I49" s="170">
        <f t="shared" si="6"/>
        <v>237464</v>
      </c>
    </row>
    <row r="50" spans="1:9" ht="72" x14ac:dyDescent="0.25">
      <c r="A50" s="98" t="s">
        <v>376</v>
      </c>
      <c r="B50" s="169" t="s">
        <v>898</v>
      </c>
      <c r="C50" s="105" t="s">
        <v>367</v>
      </c>
      <c r="D50" s="105" t="s">
        <v>394</v>
      </c>
      <c r="E50" s="98" t="s">
        <v>415</v>
      </c>
      <c r="F50" s="98">
        <v>100</v>
      </c>
      <c r="G50" s="173">
        <v>237464</v>
      </c>
      <c r="H50" s="173">
        <v>237464</v>
      </c>
      <c r="I50" s="173">
        <v>237464</v>
      </c>
    </row>
    <row r="51" spans="1:9" ht="48" x14ac:dyDescent="0.25">
      <c r="A51" s="98" t="s">
        <v>416</v>
      </c>
      <c r="B51" s="169" t="s">
        <v>898</v>
      </c>
      <c r="C51" s="130" t="s">
        <v>367</v>
      </c>
      <c r="D51" s="130" t="s">
        <v>394</v>
      </c>
      <c r="E51" s="98" t="s">
        <v>417</v>
      </c>
      <c r="F51" s="130"/>
      <c r="G51" s="170">
        <f t="shared" ref="G51:I56" si="7">G52</f>
        <v>696200</v>
      </c>
      <c r="H51" s="170">
        <f t="shared" si="7"/>
        <v>696200</v>
      </c>
      <c r="I51" s="170">
        <f t="shared" si="7"/>
        <v>696200</v>
      </c>
    </row>
    <row r="52" spans="1:9" ht="84" x14ac:dyDescent="0.25">
      <c r="A52" s="98" t="s">
        <v>905</v>
      </c>
      <c r="B52" s="169" t="s">
        <v>898</v>
      </c>
      <c r="C52" s="130" t="s">
        <v>367</v>
      </c>
      <c r="D52" s="130" t="s">
        <v>394</v>
      </c>
      <c r="E52" s="98" t="s">
        <v>419</v>
      </c>
      <c r="F52" s="130"/>
      <c r="G52" s="170">
        <f t="shared" si="7"/>
        <v>696200</v>
      </c>
      <c r="H52" s="170">
        <f t="shared" si="7"/>
        <v>696200</v>
      </c>
      <c r="I52" s="170">
        <f t="shared" si="7"/>
        <v>696200</v>
      </c>
    </row>
    <row r="53" spans="1:9" ht="84" x14ac:dyDescent="0.25">
      <c r="A53" s="138" t="s">
        <v>420</v>
      </c>
      <c r="B53" s="171" t="s">
        <v>898</v>
      </c>
      <c r="C53" s="174" t="s">
        <v>367</v>
      </c>
      <c r="D53" s="174" t="s">
        <v>394</v>
      </c>
      <c r="E53" s="138" t="s">
        <v>421</v>
      </c>
      <c r="F53" s="174"/>
      <c r="G53" s="175">
        <f>G54+G55</f>
        <v>696200</v>
      </c>
      <c r="H53" s="175">
        <f>H54+H55</f>
        <v>696200</v>
      </c>
      <c r="I53" s="175">
        <f>I54+I55</f>
        <v>696200</v>
      </c>
    </row>
    <row r="54" spans="1:9" ht="60" x14ac:dyDescent="0.25">
      <c r="A54" s="138" t="s">
        <v>422</v>
      </c>
      <c r="B54" s="171" t="s">
        <v>898</v>
      </c>
      <c r="C54" s="174" t="s">
        <v>367</v>
      </c>
      <c r="D54" s="174" t="s">
        <v>394</v>
      </c>
      <c r="E54" s="138" t="s">
        <v>423</v>
      </c>
      <c r="F54" s="174"/>
      <c r="G54" s="175">
        <f>G55</f>
        <v>348100</v>
      </c>
      <c r="H54" s="175">
        <f>H55</f>
        <v>348100</v>
      </c>
      <c r="I54" s="175">
        <f>I55</f>
        <v>348100</v>
      </c>
    </row>
    <row r="55" spans="1:9" ht="72" x14ac:dyDescent="0.25">
      <c r="A55" s="138" t="s">
        <v>376</v>
      </c>
      <c r="B55" s="171" t="s">
        <v>898</v>
      </c>
      <c r="C55" s="174" t="s">
        <v>367</v>
      </c>
      <c r="D55" s="174" t="s">
        <v>394</v>
      </c>
      <c r="E55" s="138" t="s">
        <v>423</v>
      </c>
      <c r="F55" s="174" t="s">
        <v>424</v>
      </c>
      <c r="G55" s="175">
        <v>348100</v>
      </c>
      <c r="H55" s="175">
        <v>348100</v>
      </c>
      <c r="I55" s="175">
        <v>348100</v>
      </c>
    </row>
    <row r="56" spans="1:9" ht="48" x14ac:dyDescent="0.25">
      <c r="A56" s="98" t="s">
        <v>425</v>
      </c>
      <c r="B56" s="169" t="s">
        <v>898</v>
      </c>
      <c r="C56" s="105" t="s">
        <v>367</v>
      </c>
      <c r="D56" s="105" t="s">
        <v>394</v>
      </c>
      <c r="E56" s="103" t="s">
        <v>426</v>
      </c>
      <c r="F56" s="98"/>
      <c r="G56" s="170">
        <f t="shared" si="7"/>
        <v>348100</v>
      </c>
      <c r="H56" s="170">
        <f t="shared" si="7"/>
        <v>348100</v>
      </c>
      <c r="I56" s="170">
        <f t="shared" si="7"/>
        <v>348100</v>
      </c>
    </row>
    <row r="57" spans="1:9" ht="72" x14ac:dyDescent="0.25">
      <c r="A57" s="98" t="s">
        <v>376</v>
      </c>
      <c r="B57" s="169" t="s">
        <v>898</v>
      </c>
      <c r="C57" s="105" t="s">
        <v>367</v>
      </c>
      <c r="D57" s="105" t="s">
        <v>394</v>
      </c>
      <c r="E57" s="103" t="s">
        <v>426</v>
      </c>
      <c r="F57" s="98">
        <v>100</v>
      </c>
      <c r="G57" s="170">
        <v>348100</v>
      </c>
      <c r="H57" s="170">
        <v>348100</v>
      </c>
      <c r="I57" s="170">
        <v>348100</v>
      </c>
    </row>
    <row r="58" spans="1:9" ht="48" x14ac:dyDescent="0.25">
      <c r="A58" s="98" t="s">
        <v>906</v>
      </c>
      <c r="B58" s="169" t="s">
        <v>898</v>
      </c>
      <c r="C58" s="130" t="s">
        <v>367</v>
      </c>
      <c r="D58" s="130" t="s">
        <v>394</v>
      </c>
      <c r="E58" s="98" t="s">
        <v>428</v>
      </c>
      <c r="F58" s="130"/>
      <c r="G58" s="170">
        <f>G59</f>
        <v>348100</v>
      </c>
      <c r="H58" s="170">
        <f t="shared" ref="H58:I61" si="8">H59</f>
        <v>348100</v>
      </c>
      <c r="I58" s="170">
        <f t="shared" si="8"/>
        <v>348100</v>
      </c>
    </row>
    <row r="59" spans="1:9" ht="60" x14ac:dyDescent="0.25">
      <c r="A59" s="98" t="s">
        <v>907</v>
      </c>
      <c r="B59" s="169" t="s">
        <v>898</v>
      </c>
      <c r="C59" s="130" t="s">
        <v>367</v>
      </c>
      <c r="D59" s="130" t="s">
        <v>394</v>
      </c>
      <c r="E59" s="98" t="s">
        <v>430</v>
      </c>
      <c r="F59" s="130"/>
      <c r="G59" s="170">
        <f>G60</f>
        <v>348100</v>
      </c>
      <c r="H59" s="170">
        <f t="shared" si="8"/>
        <v>348100</v>
      </c>
      <c r="I59" s="170">
        <f t="shared" si="8"/>
        <v>348100</v>
      </c>
    </row>
    <row r="60" spans="1:9" ht="60" x14ac:dyDescent="0.25">
      <c r="A60" s="98" t="s">
        <v>431</v>
      </c>
      <c r="B60" s="169" t="s">
        <v>898</v>
      </c>
      <c r="C60" s="130" t="s">
        <v>367</v>
      </c>
      <c r="D60" s="130" t="s">
        <v>394</v>
      </c>
      <c r="E60" s="98" t="s">
        <v>432</v>
      </c>
      <c r="F60" s="130"/>
      <c r="G60" s="170">
        <f>G61</f>
        <v>348100</v>
      </c>
      <c r="H60" s="170">
        <f t="shared" si="8"/>
        <v>348100</v>
      </c>
      <c r="I60" s="170">
        <f t="shared" si="8"/>
        <v>348100</v>
      </c>
    </row>
    <row r="61" spans="1:9" ht="48" x14ac:dyDescent="0.25">
      <c r="A61" s="98" t="s">
        <v>433</v>
      </c>
      <c r="B61" s="169" t="s">
        <v>898</v>
      </c>
      <c r="C61" s="130" t="s">
        <v>367</v>
      </c>
      <c r="D61" s="130" t="s">
        <v>394</v>
      </c>
      <c r="E61" s="98" t="s">
        <v>434</v>
      </c>
      <c r="F61" s="130"/>
      <c r="G61" s="170">
        <f>G62</f>
        <v>348100</v>
      </c>
      <c r="H61" s="170">
        <f t="shared" si="8"/>
        <v>348100</v>
      </c>
      <c r="I61" s="170">
        <f t="shared" si="8"/>
        <v>348100</v>
      </c>
    </row>
    <row r="62" spans="1:9" ht="72" x14ac:dyDescent="0.25">
      <c r="A62" s="98" t="s">
        <v>376</v>
      </c>
      <c r="B62" s="169" t="s">
        <v>898</v>
      </c>
      <c r="C62" s="130" t="s">
        <v>367</v>
      </c>
      <c r="D62" s="130" t="s">
        <v>394</v>
      </c>
      <c r="E62" s="98" t="s">
        <v>434</v>
      </c>
      <c r="F62" s="130" t="s">
        <v>424</v>
      </c>
      <c r="G62" s="170">
        <v>348100</v>
      </c>
      <c r="H62" s="170">
        <v>348100</v>
      </c>
      <c r="I62" s="170">
        <v>348100</v>
      </c>
    </row>
    <row r="63" spans="1:9" ht="24" x14ac:dyDescent="0.25">
      <c r="A63" s="98" t="s">
        <v>435</v>
      </c>
      <c r="B63" s="169" t="s">
        <v>898</v>
      </c>
      <c r="C63" s="105" t="s">
        <v>367</v>
      </c>
      <c r="D63" s="105" t="s">
        <v>394</v>
      </c>
      <c r="E63" s="98" t="s">
        <v>436</v>
      </c>
      <c r="F63" s="98"/>
      <c r="G63" s="170">
        <f>G64</f>
        <v>18495082</v>
      </c>
      <c r="H63" s="170">
        <f>H64</f>
        <v>18495082</v>
      </c>
      <c r="I63" s="170">
        <f>I64</f>
        <v>18495082</v>
      </c>
    </row>
    <row r="64" spans="1:9" ht="24" x14ac:dyDescent="0.25">
      <c r="A64" s="98" t="s">
        <v>437</v>
      </c>
      <c r="B64" s="169" t="s">
        <v>898</v>
      </c>
      <c r="C64" s="105" t="s">
        <v>367</v>
      </c>
      <c r="D64" s="105" t="s">
        <v>394</v>
      </c>
      <c r="E64" s="98" t="s">
        <v>438</v>
      </c>
      <c r="F64" s="98"/>
      <c r="G64" s="170">
        <f>G65+G67</f>
        <v>18495082</v>
      </c>
      <c r="H64" s="170">
        <f>H65+H67</f>
        <v>18495082</v>
      </c>
      <c r="I64" s="170">
        <f>I65+I67</f>
        <v>18495082</v>
      </c>
    </row>
    <row r="65" spans="1:9" ht="36" x14ac:dyDescent="0.25">
      <c r="A65" s="98" t="s">
        <v>374</v>
      </c>
      <c r="B65" s="169" t="s">
        <v>898</v>
      </c>
      <c r="C65" s="105" t="s">
        <v>367</v>
      </c>
      <c r="D65" s="105" t="s">
        <v>394</v>
      </c>
      <c r="E65" s="98" t="s">
        <v>439</v>
      </c>
      <c r="F65" s="98"/>
      <c r="G65" s="170">
        <f>G66</f>
        <v>18147000</v>
      </c>
      <c r="H65" s="170">
        <f>H66</f>
        <v>18147000</v>
      </c>
      <c r="I65" s="170">
        <f>I66</f>
        <v>18147000</v>
      </c>
    </row>
    <row r="66" spans="1:9" ht="72" x14ac:dyDescent="0.25">
      <c r="A66" s="98" t="s">
        <v>376</v>
      </c>
      <c r="B66" s="169" t="s">
        <v>898</v>
      </c>
      <c r="C66" s="105" t="s">
        <v>367</v>
      </c>
      <c r="D66" s="105" t="s">
        <v>394</v>
      </c>
      <c r="E66" s="98" t="s">
        <v>439</v>
      </c>
      <c r="F66" s="98">
        <v>100</v>
      </c>
      <c r="G66" s="173">
        <v>18147000</v>
      </c>
      <c r="H66" s="173">
        <v>18147000</v>
      </c>
      <c r="I66" s="173">
        <v>18147000</v>
      </c>
    </row>
    <row r="67" spans="1:9" ht="36" x14ac:dyDescent="0.25">
      <c r="A67" s="98" t="s">
        <v>442</v>
      </c>
      <c r="B67" s="169" t="s">
        <v>898</v>
      </c>
      <c r="C67" s="105" t="s">
        <v>367</v>
      </c>
      <c r="D67" s="105" t="s">
        <v>394</v>
      </c>
      <c r="E67" s="98" t="s">
        <v>443</v>
      </c>
      <c r="F67" s="98"/>
      <c r="G67" s="170">
        <f>G68</f>
        <v>348082</v>
      </c>
      <c r="H67" s="170">
        <f>H68</f>
        <v>348082</v>
      </c>
      <c r="I67" s="170">
        <f>I68</f>
        <v>348082</v>
      </c>
    </row>
    <row r="68" spans="1:9" ht="72" x14ac:dyDescent="0.25">
      <c r="A68" s="98" t="s">
        <v>376</v>
      </c>
      <c r="B68" s="169" t="s">
        <v>898</v>
      </c>
      <c r="C68" s="105" t="s">
        <v>367</v>
      </c>
      <c r="D68" s="105" t="s">
        <v>394</v>
      </c>
      <c r="E68" s="98" t="s">
        <v>443</v>
      </c>
      <c r="F68" s="98">
        <v>100</v>
      </c>
      <c r="G68" s="170">
        <v>348082</v>
      </c>
      <c r="H68" s="170">
        <v>348082</v>
      </c>
      <c r="I68" s="170">
        <v>348082</v>
      </c>
    </row>
    <row r="69" spans="1:9" ht="24" x14ac:dyDescent="0.25">
      <c r="A69" s="98" t="s">
        <v>444</v>
      </c>
      <c r="B69" s="169" t="s">
        <v>898</v>
      </c>
      <c r="C69" s="105" t="s">
        <v>367</v>
      </c>
      <c r="D69" s="105" t="s">
        <v>394</v>
      </c>
      <c r="E69" s="98" t="s">
        <v>445</v>
      </c>
      <c r="F69" s="98"/>
      <c r="G69" s="170">
        <f>G70</f>
        <v>34810</v>
      </c>
      <c r="H69" s="170">
        <f t="shared" ref="H69:I71" si="9">H70</f>
        <v>34810</v>
      </c>
      <c r="I69" s="170">
        <f t="shared" si="9"/>
        <v>34810</v>
      </c>
    </row>
    <row r="70" spans="1:9" ht="48" x14ac:dyDescent="0.25">
      <c r="A70" s="98" t="s">
        <v>446</v>
      </c>
      <c r="B70" s="169" t="s">
        <v>898</v>
      </c>
      <c r="C70" s="105" t="s">
        <v>367</v>
      </c>
      <c r="D70" s="105" t="s">
        <v>394</v>
      </c>
      <c r="E70" s="98" t="s">
        <v>447</v>
      </c>
      <c r="F70" s="98"/>
      <c r="G70" s="170">
        <f>G71</f>
        <v>34810</v>
      </c>
      <c r="H70" s="170">
        <f t="shared" si="9"/>
        <v>34810</v>
      </c>
      <c r="I70" s="170">
        <f t="shared" si="9"/>
        <v>34810</v>
      </c>
    </row>
    <row r="71" spans="1:9" ht="60" x14ac:dyDescent="0.25">
      <c r="A71" s="98" t="s">
        <v>448</v>
      </c>
      <c r="B71" s="169" t="s">
        <v>898</v>
      </c>
      <c r="C71" s="105" t="s">
        <v>367</v>
      </c>
      <c r="D71" s="105" t="s">
        <v>394</v>
      </c>
      <c r="E71" s="98" t="s">
        <v>908</v>
      </c>
      <c r="F71" s="98"/>
      <c r="G71" s="170">
        <f>G72</f>
        <v>34810</v>
      </c>
      <c r="H71" s="170">
        <f t="shared" si="9"/>
        <v>34810</v>
      </c>
      <c r="I71" s="170">
        <f t="shared" si="9"/>
        <v>34810</v>
      </c>
    </row>
    <row r="72" spans="1:9" ht="72" x14ac:dyDescent="0.25">
      <c r="A72" s="98" t="s">
        <v>376</v>
      </c>
      <c r="B72" s="169" t="s">
        <v>898</v>
      </c>
      <c r="C72" s="105" t="s">
        <v>367</v>
      </c>
      <c r="D72" s="105" t="s">
        <v>394</v>
      </c>
      <c r="E72" s="98" t="s">
        <v>908</v>
      </c>
      <c r="F72" s="98">
        <v>100</v>
      </c>
      <c r="G72" s="173">
        <v>34810</v>
      </c>
      <c r="H72" s="173">
        <v>34810</v>
      </c>
      <c r="I72" s="173">
        <v>34810</v>
      </c>
    </row>
    <row r="73" spans="1:9" x14ac:dyDescent="0.25">
      <c r="A73" s="94" t="s">
        <v>449</v>
      </c>
      <c r="B73" s="167" t="s">
        <v>898</v>
      </c>
      <c r="C73" s="140" t="s">
        <v>367</v>
      </c>
      <c r="D73" s="140" t="s">
        <v>450</v>
      </c>
      <c r="E73" s="94"/>
      <c r="F73" s="94"/>
      <c r="G73" s="176">
        <f t="shared" ref="G73:I76" si="10">G74</f>
        <v>1986</v>
      </c>
      <c r="H73" s="176">
        <f t="shared" si="10"/>
        <v>0</v>
      </c>
      <c r="I73" s="176">
        <f t="shared" si="10"/>
        <v>0</v>
      </c>
    </row>
    <row r="74" spans="1:9" ht="36" x14ac:dyDescent="0.25">
      <c r="A74" s="98" t="s">
        <v>451</v>
      </c>
      <c r="B74" s="169" t="s">
        <v>898</v>
      </c>
      <c r="C74" s="105" t="s">
        <v>367</v>
      </c>
      <c r="D74" s="105" t="s">
        <v>450</v>
      </c>
      <c r="E74" s="98" t="s">
        <v>536</v>
      </c>
      <c r="F74" s="98"/>
      <c r="G74" s="173">
        <f t="shared" si="10"/>
        <v>1986</v>
      </c>
      <c r="H74" s="173">
        <f t="shared" si="10"/>
        <v>0</v>
      </c>
      <c r="I74" s="173">
        <f t="shared" si="10"/>
        <v>0</v>
      </c>
    </row>
    <row r="75" spans="1:9" ht="24" x14ac:dyDescent="0.25">
      <c r="A75" s="98" t="s">
        <v>537</v>
      </c>
      <c r="B75" s="169" t="s">
        <v>898</v>
      </c>
      <c r="C75" s="105" t="s">
        <v>367</v>
      </c>
      <c r="D75" s="105" t="s">
        <v>450</v>
      </c>
      <c r="E75" s="98" t="s">
        <v>538</v>
      </c>
      <c r="F75" s="98"/>
      <c r="G75" s="173">
        <f t="shared" si="10"/>
        <v>1986</v>
      </c>
      <c r="H75" s="173">
        <f t="shared" si="10"/>
        <v>0</v>
      </c>
      <c r="I75" s="173">
        <f t="shared" si="10"/>
        <v>0</v>
      </c>
    </row>
    <row r="76" spans="1:9" ht="60" x14ac:dyDescent="0.25">
      <c r="A76" s="98" t="s">
        <v>453</v>
      </c>
      <c r="B76" s="169" t="s">
        <v>898</v>
      </c>
      <c r="C76" s="105" t="s">
        <v>367</v>
      </c>
      <c r="D76" s="105" t="s">
        <v>450</v>
      </c>
      <c r="E76" s="98" t="s">
        <v>909</v>
      </c>
      <c r="F76" s="98"/>
      <c r="G76" s="173">
        <f t="shared" si="10"/>
        <v>1986</v>
      </c>
      <c r="H76" s="173">
        <f t="shared" si="10"/>
        <v>0</v>
      </c>
      <c r="I76" s="173">
        <f t="shared" si="10"/>
        <v>0</v>
      </c>
    </row>
    <row r="77" spans="1:9" ht="24" x14ac:dyDescent="0.25">
      <c r="A77" s="98" t="s">
        <v>407</v>
      </c>
      <c r="B77" s="169" t="s">
        <v>898</v>
      </c>
      <c r="C77" s="105" t="s">
        <v>367</v>
      </c>
      <c r="D77" s="105" t="s">
        <v>450</v>
      </c>
      <c r="E77" s="98" t="s">
        <v>909</v>
      </c>
      <c r="F77" s="98">
        <v>200</v>
      </c>
      <c r="G77" s="173">
        <v>1986</v>
      </c>
      <c r="H77" s="173">
        <v>0</v>
      </c>
      <c r="I77" s="173">
        <v>0</v>
      </c>
    </row>
    <row r="78" spans="1:9" ht="48" x14ac:dyDescent="0.25">
      <c r="A78" s="94" t="s">
        <v>455</v>
      </c>
      <c r="B78" s="167" t="s">
        <v>898</v>
      </c>
      <c r="C78" s="140" t="s">
        <v>367</v>
      </c>
      <c r="D78" s="140" t="s">
        <v>456</v>
      </c>
      <c r="E78" s="94"/>
      <c r="F78" s="94"/>
      <c r="G78" s="176">
        <f>G79+G84</f>
        <v>4215082</v>
      </c>
      <c r="H78" s="176">
        <f>H79+H84</f>
        <v>4215082</v>
      </c>
      <c r="I78" s="176">
        <f>I79+I84</f>
        <v>4215082</v>
      </c>
    </row>
    <row r="79" spans="1:9" ht="108" x14ac:dyDescent="0.25">
      <c r="A79" s="98" t="s">
        <v>528</v>
      </c>
      <c r="B79" s="169" t="s">
        <v>898</v>
      </c>
      <c r="C79" s="105" t="s">
        <v>367</v>
      </c>
      <c r="D79" s="105" t="s">
        <v>456</v>
      </c>
      <c r="E79" s="98" t="s">
        <v>458</v>
      </c>
      <c r="F79" s="98"/>
      <c r="G79" s="173">
        <f>G80</f>
        <v>3567000</v>
      </c>
      <c r="H79" s="173">
        <f t="shared" ref="H79:I82" si="11">H80</f>
        <v>3567000</v>
      </c>
      <c r="I79" s="173">
        <f t="shared" si="11"/>
        <v>3567000</v>
      </c>
    </row>
    <row r="80" spans="1:9" ht="60" x14ac:dyDescent="0.25">
      <c r="A80" s="98" t="s">
        <v>529</v>
      </c>
      <c r="B80" s="169" t="s">
        <v>898</v>
      </c>
      <c r="C80" s="105" t="s">
        <v>367</v>
      </c>
      <c r="D80" s="105" t="s">
        <v>456</v>
      </c>
      <c r="E80" s="98" t="s">
        <v>530</v>
      </c>
      <c r="F80" s="98"/>
      <c r="G80" s="173">
        <f>G81</f>
        <v>3567000</v>
      </c>
      <c r="H80" s="173">
        <f t="shared" si="11"/>
        <v>3567000</v>
      </c>
      <c r="I80" s="173">
        <f t="shared" si="11"/>
        <v>3567000</v>
      </c>
    </row>
    <row r="81" spans="1:9" ht="48" x14ac:dyDescent="0.25">
      <c r="A81" s="98" t="s">
        <v>461</v>
      </c>
      <c r="B81" s="169" t="s">
        <v>898</v>
      </c>
      <c r="C81" s="105" t="s">
        <v>367</v>
      </c>
      <c r="D81" s="105" t="s">
        <v>456</v>
      </c>
      <c r="E81" s="98" t="s">
        <v>462</v>
      </c>
      <c r="F81" s="98"/>
      <c r="G81" s="173">
        <f>G82</f>
        <v>3567000</v>
      </c>
      <c r="H81" s="173">
        <f t="shared" si="11"/>
        <v>3567000</v>
      </c>
      <c r="I81" s="173">
        <f t="shared" si="11"/>
        <v>3567000</v>
      </c>
    </row>
    <row r="82" spans="1:9" ht="36" x14ac:dyDescent="0.25">
      <c r="A82" s="98" t="s">
        <v>374</v>
      </c>
      <c r="B82" s="169" t="s">
        <v>898</v>
      </c>
      <c r="C82" s="105" t="s">
        <v>367</v>
      </c>
      <c r="D82" s="105" t="s">
        <v>456</v>
      </c>
      <c r="E82" s="98" t="s">
        <v>463</v>
      </c>
      <c r="F82" s="98"/>
      <c r="G82" s="173">
        <f>G83</f>
        <v>3567000</v>
      </c>
      <c r="H82" s="173">
        <f t="shared" si="11"/>
        <v>3567000</v>
      </c>
      <c r="I82" s="173">
        <f t="shared" si="11"/>
        <v>3567000</v>
      </c>
    </row>
    <row r="83" spans="1:9" ht="72" x14ac:dyDescent="0.25">
      <c r="A83" s="98" t="s">
        <v>376</v>
      </c>
      <c r="B83" s="169" t="s">
        <v>898</v>
      </c>
      <c r="C83" s="105" t="s">
        <v>367</v>
      </c>
      <c r="D83" s="105" t="s">
        <v>456</v>
      </c>
      <c r="E83" s="98" t="s">
        <v>463</v>
      </c>
      <c r="F83" s="98">
        <v>100</v>
      </c>
      <c r="G83" s="173">
        <v>3567000</v>
      </c>
      <c r="H83" s="173">
        <v>3567000</v>
      </c>
      <c r="I83" s="173">
        <v>3567000</v>
      </c>
    </row>
    <row r="84" spans="1:9" ht="36" x14ac:dyDescent="0.25">
      <c r="A84" s="98" t="s">
        <v>464</v>
      </c>
      <c r="B84" s="169" t="s">
        <v>898</v>
      </c>
      <c r="C84" s="105" t="s">
        <v>367</v>
      </c>
      <c r="D84" s="105" t="s">
        <v>456</v>
      </c>
      <c r="E84" s="98" t="s">
        <v>465</v>
      </c>
      <c r="F84" s="98"/>
      <c r="G84" s="173">
        <f>G85+G88</f>
        <v>648082</v>
      </c>
      <c r="H84" s="173">
        <f>H85+H88</f>
        <v>648082</v>
      </c>
      <c r="I84" s="173">
        <f>I85+I88</f>
        <v>648082</v>
      </c>
    </row>
    <row r="85" spans="1:9" ht="24" x14ac:dyDescent="0.25">
      <c r="A85" s="98" t="s">
        <v>466</v>
      </c>
      <c r="B85" s="169" t="s">
        <v>898</v>
      </c>
      <c r="C85" s="105" t="s">
        <v>367</v>
      </c>
      <c r="D85" s="105" t="s">
        <v>456</v>
      </c>
      <c r="E85" s="98" t="s">
        <v>467</v>
      </c>
      <c r="F85" s="98" t="s">
        <v>910</v>
      </c>
      <c r="G85" s="173">
        <f t="shared" ref="G85:I86" si="12">G86</f>
        <v>300000</v>
      </c>
      <c r="H85" s="173">
        <f t="shared" si="12"/>
        <v>300000</v>
      </c>
      <c r="I85" s="173">
        <f t="shared" si="12"/>
        <v>300000</v>
      </c>
    </row>
    <row r="86" spans="1:9" ht="36" x14ac:dyDescent="0.25">
      <c r="A86" s="98" t="s">
        <v>374</v>
      </c>
      <c r="B86" s="169" t="s">
        <v>898</v>
      </c>
      <c r="C86" s="105" t="s">
        <v>367</v>
      </c>
      <c r="D86" s="105" t="s">
        <v>456</v>
      </c>
      <c r="E86" s="98" t="s">
        <v>468</v>
      </c>
      <c r="F86" s="98"/>
      <c r="G86" s="173">
        <f t="shared" si="12"/>
        <v>300000</v>
      </c>
      <c r="H86" s="173">
        <f t="shared" si="12"/>
        <v>300000</v>
      </c>
      <c r="I86" s="173">
        <f t="shared" si="12"/>
        <v>300000</v>
      </c>
    </row>
    <row r="87" spans="1:9" ht="72" x14ac:dyDescent="0.25">
      <c r="A87" s="98" t="s">
        <v>376</v>
      </c>
      <c r="B87" s="169" t="s">
        <v>898</v>
      </c>
      <c r="C87" s="105" t="s">
        <v>367</v>
      </c>
      <c r="D87" s="105" t="s">
        <v>456</v>
      </c>
      <c r="E87" s="98" t="s">
        <v>468</v>
      </c>
      <c r="F87" s="98" t="s">
        <v>424</v>
      </c>
      <c r="G87" s="173">
        <v>300000</v>
      </c>
      <c r="H87" s="173">
        <v>300000</v>
      </c>
      <c r="I87" s="173">
        <v>300000</v>
      </c>
    </row>
    <row r="88" spans="1:9" ht="24" x14ac:dyDescent="0.25">
      <c r="A88" s="98" t="s">
        <v>469</v>
      </c>
      <c r="B88" s="169" t="s">
        <v>898</v>
      </c>
      <c r="C88" s="105" t="s">
        <v>367</v>
      </c>
      <c r="D88" s="105" t="s">
        <v>456</v>
      </c>
      <c r="E88" s="98" t="s">
        <v>470</v>
      </c>
      <c r="F88" s="98"/>
      <c r="G88" s="173">
        <f t="shared" ref="G88:I89" si="13">G89</f>
        <v>348082</v>
      </c>
      <c r="H88" s="173">
        <f t="shared" si="13"/>
        <v>348082</v>
      </c>
      <c r="I88" s="173">
        <f t="shared" si="13"/>
        <v>348082</v>
      </c>
    </row>
    <row r="89" spans="1:9" ht="36" x14ac:dyDescent="0.25">
      <c r="A89" s="98" t="s">
        <v>471</v>
      </c>
      <c r="B89" s="169" t="s">
        <v>898</v>
      </c>
      <c r="C89" s="105" t="s">
        <v>367</v>
      </c>
      <c r="D89" s="105" t="s">
        <v>456</v>
      </c>
      <c r="E89" s="98" t="s">
        <v>472</v>
      </c>
      <c r="F89" s="98"/>
      <c r="G89" s="173">
        <f t="shared" si="13"/>
        <v>348082</v>
      </c>
      <c r="H89" s="173">
        <f t="shared" si="13"/>
        <v>348082</v>
      </c>
      <c r="I89" s="173">
        <f t="shared" si="13"/>
        <v>348082</v>
      </c>
    </row>
    <row r="90" spans="1:9" ht="72" x14ac:dyDescent="0.25">
      <c r="A90" s="98" t="s">
        <v>376</v>
      </c>
      <c r="B90" s="169" t="s">
        <v>898</v>
      </c>
      <c r="C90" s="105" t="s">
        <v>367</v>
      </c>
      <c r="D90" s="105" t="s">
        <v>456</v>
      </c>
      <c r="E90" s="98" t="s">
        <v>472</v>
      </c>
      <c r="F90" s="98" t="s">
        <v>424</v>
      </c>
      <c r="G90" s="173">
        <v>348082</v>
      </c>
      <c r="H90" s="173">
        <v>348082</v>
      </c>
      <c r="I90" s="173">
        <v>348082</v>
      </c>
    </row>
    <row r="91" spans="1:9" ht="24" x14ac:dyDescent="0.25">
      <c r="A91" s="94" t="s">
        <v>1119</v>
      </c>
      <c r="B91" s="169" t="s">
        <v>898</v>
      </c>
      <c r="C91" s="105" t="s">
        <v>367</v>
      </c>
      <c r="D91" s="105" t="s">
        <v>657</v>
      </c>
      <c r="E91" s="98"/>
      <c r="F91" s="98"/>
      <c r="G91" s="173">
        <f>G92</f>
        <v>1500000</v>
      </c>
      <c r="H91" s="173">
        <f t="shared" ref="H91:I94" si="14">H92</f>
        <v>0</v>
      </c>
      <c r="I91" s="173">
        <f t="shared" si="14"/>
        <v>0</v>
      </c>
    </row>
    <row r="92" spans="1:9" ht="24" x14ac:dyDescent="0.25">
      <c r="A92" s="98" t="s">
        <v>1120</v>
      </c>
      <c r="B92" s="169" t="s">
        <v>898</v>
      </c>
      <c r="C92" s="105" t="s">
        <v>367</v>
      </c>
      <c r="D92" s="105" t="s">
        <v>657</v>
      </c>
      <c r="E92" s="98" t="s">
        <v>445</v>
      </c>
      <c r="F92" s="98"/>
      <c r="G92" s="173">
        <f>G93</f>
        <v>1500000</v>
      </c>
      <c r="H92" s="173">
        <f t="shared" si="14"/>
        <v>0</v>
      </c>
      <c r="I92" s="173">
        <f t="shared" si="14"/>
        <v>0</v>
      </c>
    </row>
    <row r="93" spans="1:9" ht="24" x14ac:dyDescent="0.25">
      <c r="A93" s="98" t="s">
        <v>1121</v>
      </c>
      <c r="B93" s="169" t="s">
        <v>898</v>
      </c>
      <c r="C93" s="105" t="s">
        <v>367</v>
      </c>
      <c r="D93" s="105" t="s">
        <v>657</v>
      </c>
      <c r="E93" s="98" t="s">
        <v>1122</v>
      </c>
      <c r="F93" s="98"/>
      <c r="G93" s="173">
        <f>G94</f>
        <v>1500000</v>
      </c>
      <c r="H93" s="173">
        <f t="shared" si="14"/>
        <v>0</v>
      </c>
      <c r="I93" s="173">
        <f t="shared" si="14"/>
        <v>0</v>
      </c>
    </row>
    <row r="94" spans="1:9" x14ac:dyDescent="0.25">
      <c r="A94" s="98" t="s">
        <v>1123</v>
      </c>
      <c r="B94" s="169" t="s">
        <v>898</v>
      </c>
      <c r="C94" s="105" t="s">
        <v>367</v>
      </c>
      <c r="D94" s="105" t="s">
        <v>657</v>
      </c>
      <c r="E94" s="98" t="s">
        <v>1124</v>
      </c>
      <c r="F94" s="98"/>
      <c r="G94" s="173">
        <f>G95</f>
        <v>1500000</v>
      </c>
      <c r="H94" s="173">
        <f t="shared" si="14"/>
        <v>0</v>
      </c>
      <c r="I94" s="173">
        <f t="shared" si="14"/>
        <v>0</v>
      </c>
    </row>
    <row r="95" spans="1:9" x14ac:dyDescent="0.25">
      <c r="A95" s="98" t="s">
        <v>440</v>
      </c>
      <c r="B95" s="169" t="s">
        <v>898</v>
      </c>
      <c r="C95" s="105" t="s">
        <v>367</v>
      </c>
      <c r="D95" s="105" t="s">
        <v>657</v>
      </c>
      <c r="E95" s="98" t="s">
        <v>1124</v>
      </c>
      <c r="F95" s="98">
        <v>800</v>
      </c>
      <c r="G95" s="173">
        <v>1500000</v>
      </c>
      <c r="H95" s="173">
        <v>0</v>
      </c>
      <c r="I95" s="173">
        <v>0</v>
      </c>
    </row>
    <row r="96" spans="1:9" x14ac:dyDescent="0.25">
      <c r="A96" s="94" t="s">
        <v>473</v>
      </c>
      <c r="B96" s="167" t="s">
        <v>898</v>
      </c>
      <c r="C96" s="140" t="s">
        <v>367</v>
      </c>
      <c r="D96" s="94">
        <v>11</v>
      </c>
      <c r="E96" s="94"/>
      <c r="F96" s="94"/>
      <c r="G96" s="168">
        <f>G97</f>
        <v>1200000</v>
      </c>
      <c r="H96" s="168">
        <f t="shared" ref="H96:I99" si="15">H97</f>
        <v>200000</v>
      </c>
      <c r="I96" s="168">
        <f t="shared" si="15"/>
        <v>200000</v>
      </c>
    </row>
    <row r="97" spans="1:9" ht="24" x14ac:dyDescent="0.25">
      <c r="A97" s="98" t="s">
        <v>475</v>
      </c>
      <c r="B97" s="169" t="s">
        <v>898</v>
      </c>
      <c r="C97" s="105" t="s">
        <v>367</v>
      </c>
      <c r="D97" s="98">
        <v>11</v>
      </c>
      <c r="E97" s="98" t="s">
        <v>476</v>
      </c>
      <c r="F97" s="98"/>
      <c r="G97" s="170">
        <f>G98</f>
        <v>1200000</v>
      </c>
      <c r="H97" s="170">
        <f t="shared" si="15"/>
        <v>200000</v>
      </c>
      <c r="I97" s="170">
        <f t="shared" si="15"/>
        <v>200000</v>
      </c>
    </row>
    <row r="98" spans="1:9" x14ac:dyDescent="0.25">
      <c r="A98" s="98" t="s">
        <v>477</v>
      </c>
      <c r="B98" s="169" t="s">
        <v>898</v>
      </c>
      <c r="C98" s="105" t="s">
        <v>367</v>
      </c>
      <c r="D98" s="98">
        <v>11</v>
      </c>
      <c r="E98" s="98" t="s">
        <v>478</v>
      </c>
      <c r="F98" s="98"/>
      <c r="G98" s="170">
        <f>G99</f>
        <v>1200000</v>
      </c>
      <c r="H98" s="170">
        <f t="shared" si="15"/>
        <v>200000</v>
      </c>
      <c r="I98" s="170">
        <f t="shared" si="15"/>
        <v>200000</v>
      </c>
    </row>
    <row r="99" spans="1:9" x14ac:dyDescent="0.25">
      <c r="A99" s="152" t="s">
        <v>479</v>
      </c>
      <c r="B99" s="169" t="s">
        <v>898</v>
      </c>
      <c r="C99" s="105" t="s">
        <v>367</v>
      </c>
      <c r="D99" s="98">
        <v>11</v>
      </c>
      <c r="E99" s="98" t="s">
        <v>480</v>
      </c>
      <c r="F99" s="98"/>
      <c r="G99" s="170">
        <f>G100</f>
        <v>1200000</v>
      </c>
      <c r="H99" s="170">
        <f t="shared" si="15"/>
        <v>200000</v>
      </c>
      <c r="I99" s="170">
        <f t="shared" si="15"/>
        <v>200000</v>
      </c>
    </row>
    <row r="100" spans="1:9" x14ac:dyDescent="0.25">
      <c r="A100" s="98" t="s">
        <v>440</v>
      </c>
      <c r="B100" s="169" t="s">
        <v>898</v>
      </c>
      <c r="C100" s="105" t="s">
        <v>367</v>
      </c>
      <c r="D100" s="98">
        <v>11</v>
      </c>
      <c r="E100" s="98" t="s">
        <v>480</v>
      </c>
      <c r="F100" s="98">
        <v>800</v>
      </c>
      <c r="G100" s="170">
        <v>1200000</v>
      </c>
      <c r="H100" s="170">
        <v>200000</v>
      </c>
      <c r="I100" s="170">
        <v>200000</v>
      </c>
    </row>
    <row r="101" spans="1:9" x14ac:dyDescent="0.25">
      <c r="A101" s="94" t="s">
        <v>481</v>
      </c>
      <c r="B101" s="167" t="s">
        <v>898</v>
      </c>
      <c r="C101" s="140" t="s">
        <v>367</v>
      </c>
      <c r="D101" s="94">
        <v>13</v>
      </c>
      <c r="E101" s="94"/>
      <c r="F101" s="94"/>
      <c r="G101" s="168">
        <f>G107+G123+G140+G147+G157+G128+G113+G118+G102+G133</f>
        <v>34387390</v>
      </c>
      <c r="H101" s="168">
        <f>H107+H123+H140+H147+H157+H128+H113+H118+H102+H133</f>
        <v>27798316</v>
      </c>
      <c r="I101" s="168">
        <f>I107+I123+I140+I147+I157+I128+I113+I118+I102+I133</f>
        <v>28438316</v>
      </c>
    </row>
    <row r="102" spans="1:9" ht="36" x14ac:dyDescent="0.25">
      <c r="A102" s="98" t="s">
        <v>482</v>
      </c>
      <c r="B102" s="169" t="s">
        <v>898</v>
      </c>
      <c r="C102" s="105" t="s">
        <v>367</v>
      </c>
      <c r="D102" s="98" t="s">
        <v>911</v>
      </c>
      <c r="E102" s="98" t="s">
        <v>484</v>
      </c>
      <c r="F102" s="98"/>
      <c r="G102" s="170">
        <f>G103</f>
        <v>195414</v>
      </c>
      <c r="H102" s="170">
        <f t="shared" ref="H102:I105" si="16">H103</f>
        <v>195414</v>
      </c>
      <c r="I102" s="170">
        <f t="shared" si="16"/>
        <v>195414</v>
      </c>
    </row>
    <row r="103" spans="1:9" ht="60" x14ac:dyDescent="0.25">
      <c r="A103" s="98" t="s">
        <v>485</v>
      </c>
      <c r="B103" s="169" t="s">
        <v>898</v>
      </c>
      <c r="C103" s="105" t="s">
        <v>367</v>
      </c>
      <c r="D103" s="98" t="s">
        <v>911</v>
      </c>
      <c r="E103" s="98" t="s">
        <v>486</v>
      </c>
      <c r="F103" s="98"/>
      <c r="G103" s="170">
        <f>G104</f>
        <v>195414</v>
      </c>
      <c r="H103" s="170">
        <f t="shared" si="16"/>
        <v>195414</v>
      </c>
      <c r="I103" s="170">
        <f t="shared" si="16"/>
        <v>195414</v>
      </c>
    </row>
    <row r="104" spans="1:9" ht="60" x14ac:dyDescent="0.25">
      <c r="A104" s="98" t="s">
        <v>487</v>
      </c>
      <c r="B104" s="169" t="s">
        <v>898</v>
      </c>
      <c r="C104" s="105" t="s">
        <v>367</v>
      </c>
      <c r="D104" s="98" t="s">
        <v>911</v>
      </c>
      <c r="E104" s="98" t="s">
        <v>488</v>
      </c>
      <c r="F104" s="98"/>
      <c r="G104" s="170">
        <f>G105</f>
        <v>195414</v>
      </c>
      <c r="H104" s="170">
        <f t="shared" si="16"/>
        <v>195414</v>
      </c>
      <c r="I104" s="170">
        <f t="shared" si="16"/>
        <v>195414</v>
      </c>
    </row>
    <row r="105" spans="1:9" ht="48" x14ac:dyDescent="0.25">
      <c r="A105" s="98" t="s">
        <v>489</v>
      </c>
      <c r="B105" s="169" t="s">
        <v>898</v>
      </c>
      <c r="C105" s="105" t="s">
        <v>367</v>
      </c>
      <c r="D105" s="98" t="s">
        <v>911</v>
      </c>
      <c r="E105" s="98" t="s">
        <v>490</v>
      </c>
      <c r="F105" s="98"/>
      <c r="G105" s="170">
        <f>G106</f>
        <v>195414</v>
      </c>
      <c r="H105" s="170">
        <f t="shared" si="16"/>
        <v>195414</v>
      </c>
      <c r="I105" s="170">
        <f t="shared" si="16"/>
        <v>195414</v>
      </c>
    </row>
    <row r="106" spans="1:9" ht="72" x14ac:dyDescent="0.25">
      <c r="A106" s="98" t="s">
        <v>376</v>
      </c>
      <c r="B106" s="169" t="s">
        <v>898</v>
      </c>
      <c r="C106" s="105" t="s">
        <v>367</v>
      </c>
      <c r="D106" s="98" t="s">
        <v>911</v>
      </c>
      <c r="E106" s="98" t="s">
        <v>490</v>
      </c>
      <c r="F106" s="98">
        <v>100</v>
      </c>
      <c r="G106" s="170">
        <v>195414</v>
      </c>
      <c r="H106" s="170">
        <v>195414</v>
      </c>
      <c r="I106" s="170">
        <v>195414</v>
      </c>
    </row>
    <row r="107" spans="1:9" ht="72" x14ac:dyDescent="0.25">
      <c r="A107" s="98" t="s">
        <v>491</v>
      </c>
      <c r="B107" s="169" t="s">
        <v>898</v>
      </c>
      <c r="C107" s="105" t="s">
        <v>367</v>
      </c>
      <c r="D107" s="98">
        <v>13</v>
      </c>
      <c r="E107" s="105" t="s">
        <v>492</v>
      </c>
      <c r="F107" s="98"/>
      <c r="G107" s="170">
        <f>G108</f>
        <v>715000</v>
      </c>
      <c r="H107" s="170">
        <f t="shared" ref="H107:I109" si="17">H108</f>
        <v>565000</v>
      </c>
      <c r="I107" s="170">
        <f t="shared" si="17"/>
        <v>565000</v>
      </c>
    </row>
    <row r="108" spans="1:9" ht="108" x14ac:dyDescent="0.25">
      <c r="A108" s="98" t="s">
        <v>912</v>
      </c>
      <c r="B108" s="169" t="s">
        <v>898</v>
      </c>
      <c r="C108" s="105" t="s">
        <v>367</v>
      </c>
      <c r="D108" s="98">
        <v>13</v>
      </c>
      <c r="E108" s="98" t="s">
        <v>913</v>
      </c>
      <c r="F108" s="98"/>
      <c r="G108" s="170">
        <f>G109</f>
        <v>715000</v>
      </c>
      <c r="H108" s="170">
        <f t="shared" si="17"/>
        <v>565000</v>
      </c>
      <c r="I108" s="170">
        <f t="shared" si="17"/>
        <v>565000</v>
      </c>
    </row>
    <row r="109" spans="1:9" x14ac:dyDescent="0.25">
      <c r="A109" s="152" t="s">
        <v>495</v>
      </c>
      <c r="B109" s="169" t="s">
        <v>898</v>
      </c>
      <c r="C109" s="105" t="s">
        <v>367</v>
      </c>
      <c r="D109" s="98">
        <v>13</v>
      </c>
      <c r="E109" s="98" t="s">
        <v>496</v>
      </c>
      <c r="F109" s="98"/>
      <c r="G109" s="170">
        <f>G110</f>
        <v>715000</v>
      </c>
      <c r="H109" s="170">
        <f t="shared" si="17"/>
        <v>565000</v>
      </c>
      <c r="I109" s="170">
        <f t="shared" si="17"/>
        <v>565000</v>
      </c>
    </row>
    <row r="110" spans="1:9" ht="24" x14ac:dyDescent="0.25">
      <c r="A110" s="98" t="s">
        <v>497</v>
      </c>
      <c r="B110" s="169" t="s">
        <v>898</v>
      </c>
      <c r="C110" s="105" t="s">
        <v>367</v>
      </c>
      <c r="D110" s="98">
        <v>13</v>
      </c>
      <c r="E110" s="98" t="s">
        <v>498</v>
      </c>
      <c r="F110" s="98"/>
      <c r="G110" s="170">
        <f>G111+G112</f>
        <v>715000</v>
      </c>
      <c r="H110" s="170">
        <f>H111+H112</f>
        <v>565000</v>
      </c>
      <c r="I110" s="170">
        <f>I111+I112</f>
        <v>565000</v>
      </c>
    </row>
    <row r="111" spans="1:9" ht="36" x14ac:dyDescent="0.25">
      <c r="A111" s="98" t="s">
        <v>387</v>
      </c>
      <c r="B111" s="169" t="s">
        <v>898</v>
      </c>
      <c r="C111" s="105" t="s">
        <v>367</v>
      </c>
      <c r="D111" s="98">
        <v>13</v>
      </c>
      <c r="E111" s="98" t="s">
        <v>498</v>
      </c>
      <c r="F111" s="98">
        <v>200</v>
      </c>
      <c r="G111" s="170">
        <v>500000</v>
      </c>
      <c r="H111" s="170">
        <v>350000</v>
      </c>
      <c r="I111" s="170">
        <v>350000</v>
      </c>
    </row>
    <row r="112" spans="1:9" x14ac:dyDescent="0.25">
      <c r="A112" s="98" t="s">
        <v>440</v>
      </c>
      <c r="B112" s="169" t="s">
        <v>898</v>
      </c>
      <c r="C112" s="105" t="s">
        <v>367</v>
      </c>
      <c r="D112" s="98">
        <v>13</v>
      </c>
      <c r="E112" s="98" t="s">
        <v>498</v>
      </c>
      <c r="F112" s="98">
        <v>800</v>
      </c>
      <c r="G112" s="173">
        <v>215000</v>
      </c>
      <c r="H112" s="173">
        <v>215000</v>
      </c>
      <c r="I112" s="173">
        <v>215000</v>
      </c>
    </row>
    <row r="113" spans="1:9" ht="36" x14ac:dyDescent="0.25">
      <c r="A113" s="94" t="s">
        <v>499</v>
      </c>
      <c r="B113" s="169" t="s">
        <v>898</v>
      </c>
      <c r="C113" s="105" t="s">
        <v>367</v>
      </c>
      <c r="D113" s="98">
        <v>13</v>
      </c>
      <c r="E113" s="105" t="s">
        <v>500</v>
      </c>
      <c r="F113" s="98"/>
      <c r="G113" s="173">
        <f>G114</f>
        <v>61902</v>
      </c>
      <c r="H113" s="173">
        <f t="shared" ref="H113:I116" si="18">H114</f>
        <v>61902</v>
      </c>
      <c r="I113" s="173">
        <f t="shared" si="18"/>
        <v>61902</v>
      </c>
    </row>
    <row r="114" spans="1:9" ht="60" x14ac:dyDescent="0.25">
      <c r="A114" s="94" t="s">
        <v>501</v>
      </c>
      <c r="B114" s="169" t="s">
        <v>898</v>
      </c>
      <c r="C114" s="105" t="s">
        <v>367</v>
      </c>
      <c r="D114" s="98">
        <v>13</v>
      </c>
      <c r="E114" s="98" t="s">
        <v>502</v>
      </c>
      <c r="F114" s="98"/>
      <c r="G114" s="173">
        <f>G115</f>
        <v>61902</v>
      </c>
      <c r="H114" s="173">
        <f t="shared" si="18"/>
        <v>61902</v>
      </c>
      <c r="I114" s="173">
        <f t="shared" si="18"/>
        <v>61902</v>
      </c>
    </row>
    <row r="115" spans="1:9" ht="36" x14ac:dyDescent="0.25">
      <c r="A115" s="98" t="s">
        <v>503</v>
      </c>
      <c r="B115" s="169" t="s">
        <v>898</v>
      </c>
      <c r="C115" s="105" t="s">
        <v>367</v>
      </c>
      <c r="D115" s="98">
        <v>13</v>
      </c>
      <c r="E115" s="98" t="s">
        <v>504</v>
      </c>
      <c r="F115" s="98"/>
      <c r="G115" s="173">
        <f>G116</f>
        <v>61902</v>
      </c>
      <c r="H115" s="173">
        <f t="shared" si="18"/>
        <v>61902</v>
      </c>
      <c r="I115" s="173">
        <f t="shared" si="18"/>
        <v>61902</v>
      </c>
    </row>
    <row r="116" spans="1:9" ht="24" x14ac:dyDescent="0.25">
      <c r="A116" s="98" t="s">
        <v>505</v>
      </c>
      <c r="B116" s="169" t="s">
        <v>898</v>
      </c>
      <c r="C116" s="105" t="s">
        <v>367</v>
      </c>
      <c r="D116" s="98">
        <v>13</v>
      </c>
      <c r="E116" s="98" t="s">
        <v>506</v>
      </c>
      <c r="F116" s="98"/>
      <c r="G116" s="173">
        <f>G117</f>
        <v>61902</v>
      </c>
      <c r="H116" s="173">
        <f t="shared" si="18"/>
        <v>61902</v>
      </c>
      <c r="I116" s="173">
        <f t="shared" si="18"/>
        <v>61902</v>
      </c>
    </row>
    <row r="117" spans="1:9" ht="36" x14ac:dyDescent="0.25">
      <c r="A117" s="98" t="s">
        <v>387</v>
      </c>
      <c r="B117" s="169" t="s">
        <v>898</v>
      </c>
      <c r="C117" s="105" t="s">
        <v>367</v>
      </c>
      <c r="D117" s="98">
        <v>13</v>
      </c>
      <c r="E117" s="98" t="s">
        <v>506</v>
      </c>
      <c r="F117" s="98">
        <v>200</v>
      </c>
      <c r="G117" s="173">
        <v>61902</v>
      </c>
      <c r="H117" s="173">
        <v>61902</v>
      </c>
      <c r="I117" s="173">
        <v>61902</v>
      </c>
    </row>
    <row r="118" spans="1:9" ht="36" x14ac:dyDescent="0.25">
      <c r="A118" s="98" t="s">
        <v>408</v>
      </c>
      <c r="B118" s="169" t="s">
        <v>898</v>
      </c>
      <c r="C118" s="105" t="s">
        <v>367</v>
      </c>
      <c r="D118" s="98">
        <v>13</v>
      </c>
      <c r="E118" s="98" t="s">
        <v>409</v>
      </c>
      <c r="F118" s="98"/>
      <c r="G118" s="173">
        <f>G119</f>
        <v>100000</v>
      </c>
      <c r="H118" s="173">
        <f t="shared" ref="H118:I121" si="19">H119</f>
        <v>0</v>
      </c>
      <c r="I118" s="173">
        <f t="shared" si="19"/>
        <v>0</v>
      </c>
    </row>
    <row r="119" spans="1:9" ht="84" x14ac:dyDescent="0.25">
      <c r="A119" s="98" t="s">
        <v>507</v>
      </c>
      <c r="B119" s="169" t="s">
        <v>914</v>
      </c>
      <c r="C119" s="105" t="s">
        <v>367</v>
      </c>
      <c r="D119" s="98">
        <v>13</v>
      </c>
      <c r="E119" s="98" t="s">
        <v>508</v>
      </c>
      <c r="F119" s="98"/>
      <c r="G119" s="173">
        <f>G120</f>
        <v>100000</v>
      </c>
      <c r="H119" s="173">
        <f t="shared" si="19"/>
        <v>0</v>
      </c>
      <c r="I119" s="173">
        <f t="shared" si="19"/>
        <v>0</v>
      </c>
    </row>
    <row r="120" spans="1:9" ht="36" x14ac:dyDescent="0.25">
      <c r="A120" s="98" t="s">
        <v>509</v>
      </c>
      <c r="B120" s="169" t="s">
        <v>898</v>
      </c>
      <c r="C120" s="105" t="s">
        <v>367</v>
      </c>
      <c r="D120" s="98">
        <v>13</v>
      </c>
      <c r="E120" s="98" t="s">
        <v>510</v>
      </c>
      <c r="F120" s="98"/>
      <c r="G120" s="173">
        <f>G121</f>
        <v>100000</v>
      </c>
      <c r="H120" s="173">
        <f t="shared" si="19"/>
        <v>0</v>
      </c>
      <c r="I120" s="173">
        <f t="shared" si="19"/>
        <v>0</v>
      </c>
    </row>
    <row r="121" spans="1:9" ht="36" x14ac:dyDescent="0.25">
      <c r="A121" s="98" t="s">
        <v>511</v>
      </c>
      <c r="B121" s="169" t="s">
        <v>898</v>
      </c>
      <c r="C121" s="105" t="s">
        <v>367</v>
      </c>
      <c r="D121" s="98">
        <v>13</v>
      </c>
      <c r="E121" s="98" t="s">
        <v>512</v>
      </c>
      <c r="F121" s="98"/>
      <c r="G121" s="173">
        <f>G122</f>
        <v>100000</v>
      </c>
      <c r="H121" s="173">
        <f t="shared" si="19"/>
        <v>0</v>
      </c>
      <c r="I121" s="173">
        <f t="shared" si="19"/>
        <v>0</v>
      </c>
    </row>
    <row r="122" spans="1:9" ht="36" x14ac:dyDescent="0.25">
      <c r="A122" s="98" t="s">
        <v>387</v>
      </c>
      <c r="B122" s="169" t="s">
        <v>898</v>
      </c>
      <c r="C122" s="105" t="s">
        <v>367</v>
      </c>
      <c r="D122" s="98">
        <v>13</v>
      </c>
      <c r="E122" s="98" t="s">
        <v>512</v>
      </c>
      <c r="F122" s="98">
        <v>200</v>
      </c>
      <c r="G122" s="173">
        <v>100000</v>
      </c>
      <c r="H122" s="173">
        <v>0</v>
      </c>
      <c r="I122" s="173">
        <v>0</v>
      </c>
    </row>
    <row r="123" spans="1:9" ht="60" x14ac:dyDescent="0.25">
      <c r="A123" s="98" t="s">
        <v>915</v>
      </c>
      <c r="B123" s="169" t="s">
        <v>898</v>
      </c>
      <c r="C123" s="105" t="s">
        <v>367</v>
      </c>
      <c r="D123" s="98">
        <v>13</v>
      </c>
      <c r="E123" s="98" t="s">
        <v>514</v>
      </c>
      <c r="F123" s="98"/>
      <c r="G123" s="170">
        <f>G124</f>
        <v>800000</v>
      </c>
      <c r="H123" s="170">
        <f t="shared" ref="H123:I126" si="20">H124</f>
        <v>500000</v>
      </c>
      <c r="I123" s="170">
        <f t="shared" si="20"/>
        <v>500000</v>
      </c>
    </row>
    <row r="124" spans="1:9" ht="36" x14ac:dyDescent="0.25">
      <c r="A124" s="98" t="s">
        <v>916</v>
      </c>
      <c r="B124" s="169" t="s">
        <v>898</v>
      </c>
      <c r="C124" s="105" t="s">
        <v>367</v>
      </c>
      <c r="D124" s="98">
        <v>13</v>
      </c>
      <c r="E124" s="98" t="s">
        <v>516</v>
      </c>
      <c r="F124" s="98"/>
      <c r="G124" s="170">
        <f>G125</f>
        <v>800000</v>
      </c>
      <c r="H124" s="170">
        <f t="shared" si="20"/>
        <v>500000</v>
      </c>
      <c r="I124" s="170">
        <f t="shared" si="20"/>
        <v>500000</v>
      </c>
    </row>
    <row r="125" spans="1:9" ht="48" x14ac:dyDescent="0.25">
      <c r="A125" s="98" t="s">
        <v>517</v>
      </c>
      <c r="B125" s="169" t="s">
        <v>898</v>
      </c>
      <c r="C125" s="105" t="s">
        <v>367</v>
      </c>
      <c r="D125" s="98">
        <v>13</v>
      </c>
      <c r="E125" s="98" t="s">
        <v>518</v>
      </c>
      <c r="F125" s="98"/>
      <c r="G125" s="170">
        <f>G126</f>
        <v>800000</v>
      </c>
      <c r="H125" s="170">
        <f t="shared" si="20"/>
        <v>500000</v>
      </c>
      <c r="I125" s="170">
        <f t="shared" si="20"/>
        <v>500000</v>
      </c>
    </row>
    <row r="126" spans="1:9" ht="36" x14ac:dyDescent="0.25">
      <c r="A126" s="98" t="s">
        <v>519</v>
      </c>
      <c r="B126" s="169" t="s">
        <v>898</v>
      </c>
      <c r="C126" s="105" t="s">
        <v>367</v>
      </c>
      <c r="D126" s="98">
        <v>13</v>
      </c>
      <c r="E126" s="98" t="s">
        <v>520</v>
      </c>
      <c r="F126" s="98"/>
      <c r="G126" s="170">
        <f>G127</f>
        <v>800000</v>
      </c>
      <c r="H126" s="170">
        <f t="shared" si="20"/>
        <v>500000</v>
      </c>
      <c r="I126" s="170">
        <f t="shared" si="20"/>
        <v>500000</v>
      </c>
    </row>
    <row r="127" spans="1:9" ht="36" x14ac:dyDescent="0.25">
      <c r="A127" s="98" t="s">
        <v>387</v>
      </c>
      <c r="B127" s="169" t="s">
        <v>898</v>
      </c>
      <c r="C127" s="105" t="s">
        <v>367</v>
      </c>
      <c r="D127" s="98">
        <v>13</v>
      </c>
      <c r="E127" s="98" t="s">
        <v>520</v>
      </c>
      <c r="F127" s="98">
        <v>200</v>
      </c>
      <c r="G127" s="172">
        <v>800000</v>
      </c>
      <c r="H127" s="172">
        <v>500000</v>
      </c>
      <c r="I127" s="172">
        <v>500000</v>
      </c>
    </row>
    <row r="128" spans="1:9" ht="48" x14ac:dyDescent="0.25">
      <c r="A128" s="98" t="s">
        <v>416</v>
      </c>
      <c r="B128" s="169" t="s">
        <v>898</v>
      </c>
      <c r="C128" s="105" t="s">
        <v>367</v>
      </c>
      <c r="D128" s="98">
        <v>13</v>
      </c>
      <c r="E128" s="98" t="s">
        <v>417</v>
      </c>
      <c r="F128" s="98"/>
      <c r="G128" s="170">
        <f>G129</f>
        <v>60000</v>
      </c>
      <c r="H128" s="170">
        <f t="shared" ref="H128:I131" si="21">H129</f>
        <v>60000</v>
      </c>
      <c r="I128" s="170">
        <f t="shared" si="21"/>
        <v>60000</v>
      </c>
    </row>
    <row r="129" spans="1:9" ht="36" x14ac:dyDescent="0.25">
      <c r="A129" s="98" t="s">
        <v>917</v>
      </c>
      <c r="B129" s="169" t="s">
        <v>898</v>
      </c>
      <c r="C129" s="105" t="s">
        <v>367</v>
      </c>
      <c r="D129" s="98">
        <v>13</v>
      </c>
      <c r="E129" s="98" t="s">
        <v>522</v>
      </c>
      <c r="F129" s="98"/>
      <c r="G129" s="170">
        <f>G130</f>
        <v>60000</v>
      </c>
      <c r="H129" s="170">
        <f t="shared" si="21"/>
        <v>60000</v>
      </c>
      <c r="I129" s="170">
        <f t="shared" si="21"/>
        <v>60000</v>
      </c>
    </row>
    <row r="130" spans="1:9" ht="36" x14ac:dyDescent="0.25">
      <c r="A130" s="98" t="s">
        <v>523</v>
      </c>
      <c r="B130" s="169" t="s">
        <v>898</v>
      </c>
      <c r="C130" s="105" t="s">
        <v>367</v>
      </c>
      <c r="D130" s="98">
        <v>13</v>
      </c>
      <c r="E130" s="98" t="s">
        <v>524</v>
      </c>
      <c r="F130" s="98"/>
      <c r="G130" s="170">
        <f>G131</f>
        <v>60000</v>
      </c>
      <c r="H130" s="170">
        <f t="shared" si="21"/>
        <v>60000</v>
      </c>
      <c r="I130" s="170">
        <f t="shared" si="21"/>
        <v>60000</v>
      </c>
    </row>
    <row r="131" spans="1:9" ht="24" x14ac:dyDescent="0.25">
      <c r="A131" s="98" t="s">
        <v>525</v>
      </c>
      <c r="B131" s="169" t="s">
        <v>898</v>
      </c>
      <c r="C131" s="105" t="s">
        <v>367</v>
      </c>
      <c r="D131" s="98">
        <v>13</v>
      </c>
      <c r="E131" s="98" t="s">
        <v>918</v>
      </c>
      <c r="F131" s="98"/>
      <c r="G131" s="170">
        <f>G132</f>
        <v>60000</v>
      </c>
      <c r="H131" s="170">
        <f t="shared" si="21"/>
        <v>60000</v>
      </c>
      <c r="I131" s="170">
        <f t="shared" si="21"/>
        <v>60000</v>
      </c>
    </row>
    <row r="132" spans="1:9" ht="24" x14ac:dyDescent="0.25">
      <c r="A132" s="177" t="s">
        <v>527</v>
      </c>
      <c r="B132" s="169" t="s">
        <v>898</v>
      </c>
      <c r="C132" s="105" t="s">
        <v>367</v>
      </c>
      <c r="D132" s="98">
        <v>13</v>
      </c>
      <c r="E132" s="98" t="s">
        <v>918</v>
      </c>
      <c r="F132" s="98">
        <v>300</v>
      </c>
      <c r="G132" s="170">
        <v>60000</v>
      </c>
      <c r="H132" s="170">
        <v>60000</v>
      </c>
      <c r="I132" s="170">
        <v>60000</v>
      </c>
    </row>
    <row r="133" spans="1:9" ht="108" x14ac:dyDescent="0.25">
      <c r="A133" s="177" t="s">
        <v>528</v>
      </c>
      <c r="B133" s="169" t="s">
        <v>898</v>
      </c>
      <c r="C133" s="105" t="s">
        <v>367</v>
      </c>
      <c r="D133" s="98" t="s">
        <v>911</v>
      </c>
      <c r="E133" s="98" t="s">
        <v>458</v>
      </c>
      <c r="F133" s="98"/>
      <c r="G133" s="170">
        <f>G134</f>
        <v>15963000</v>
      </c>
      <c r="H133" s="170">
        <f t="shared" ref="H133:I135" si="22">H134</f>
        <v>15220000</v>
      </c>
      <c r="I133" s="170">
        <f t="shared" si="22"/>
        <v>15598000</v>
      </c>
    </row>
    <row r="134" spans="1:9" ht="60" x14ac:dyDescent="0.25">
      <c r="A134" s="177" t="s">
        <v>529</v>
      </c>
      <c r="B134" s="169" t="s">
        <v>898</v>
      </c>
      <c r="C134" s="105" t="s">
        <v>367</v>
      </c>
      <c r="D134" s="98" t="s">
        <v>911</v>
      </c>
      <c r="E134" s="98" t="s">
        <v>530</v>
      </c>
      <c r="F134" s="98"/>
      <c r="G134" s="170">
        <f>G135</f>
        <v>15963000</v>
      </c>
      <c r="H134" s="170">
        <f t="shared" si="22"/>
        <v>15220000</v>
      </c>
      <c r="I134" s="170">
        <f t="shared" si="22"/>
        <v>15598000</v>
      </c>
    </row>
    <row r="135" spans="1:9" ht="48" x14ac:dyDescent="0.25">
      <c r="A135" s="177" t="s">
        <v>531</v>
      </c>
      <c r="B135" s="169" t="s">
        <v>898</v>
      </c>
      <c r="C135" s="105" t="s">
        <v>367</v>
      </c>
      <c r="D135" s="98" t="s">
        <v>911</v>
      </c>
      <c r="E135" s="98" t="s">
        <v>532</v>
      </c>
      <c r="F135" s="98"/>
      <c r="G135" s="170">
        <f>G136</f>
        <v>15963000</v>
      </c>
      <c r="H135" s="170">
        <f t="shared" si="22"/>
        <v>15220000</v>
      </c>
      <c r="I135" s="170">
        <f t="shared" si="22"/>
        <v>15598000</v>
      </c>
    </row>
    <row r="136" spans="1:9" ht="36" x14ac:dyDescent="0.25">
      <c r="A136" s="177" t="s">
        <v>533</v>
      </c>
      <c r="B136" s="169" t="s">
        <v>898</v>
      </c>
      <c r="C136" s="105" t="s">
        <v>367</v>
      </c>
      <c r="D136" s="98" t="s">
        <v>911</v>
      </c>
      <c r="E136" s="98" t="s">
        <v>534</v>
      </c>
      <c r="F136" s="98"/>
      <c r="G136" s="170">
        <f>G137+G138+G139</f>
        <v>15963000</v>
      </c>
      <c r="H136" s="170">
        <f>H137+H138+H139</f>
        <v>15220000</v>
      </c>
      <c r="I136" s="170">
        <f>I137+I138+I139</f>
        <v>15598000</v>
      </c>
    </row>
    <row r="137" spans="1:9" ht="72" x14ac:dyDescent="0.25">
      <c r="A137" s="177" t="s">
        <v>376</v>
      </c>
      <c r="B137" s="169" t="s">
        <v>898</v>
      </c>
      <c r="C137" s="105" t="s">
        <v>367</v>
      </c>
      <c r="D137" s="98" t="s">
        <v>911</v>
      </c>
      <c r="E137" s="98" t="s">
        <v>534</v>
      </c>
      <c r="F137" s="98">
        <v>100</v>
      </c>
      <c r="G137" s="170">
        <v>13924000</v>
      </c>
      <c r="H137" s="170">
        <v>13924000</v>
      </c>
      <c r="I137" s="170">
        <v>13924000</v>
      </c>
    </row>
    <row r="138" spans="1:9" ht="36" x14ac:dyDescent="0.25">
      <c r="A138" s="177" t="s">
        <v>387</v>
      </c>
      <c r="B138" s="169" t="s">
        <v>898</v>
      </c>
      <c r="C138" s="105" t="s">
        <v>367</v>
      </c>
      <c r="D138" s="98" t="s">
        <v>911</v>
      </c>
      <c r="E138" s="98" t="s">
        <v>534</v>
      </c>
      <c r="F138" s="98">
        <v>200</v>
      </c>
      <c r="G138" s="170">
        <v>1865000</v>
      </c>
      <c r="H138" s="170">
        <v>1122000</v>
      </c>
      <c r="I138" s="170">
        <v>1500000</v>
      </c>
    </row>
    <row r="139" spans="1:9" x14ac:dyDescent="0.25">
      <c r="A139" s="177" t="s">
        <v>440</v>
      </c>
      <c r="B139" s="169" t="s">
        <v>898</v>
      </c>
      <c r="C139" s="105" t="s">
        <v>367</v>
      </c>
      <c r="D139" s="98" t="s">
        <v>911</v>
      </c>
      <c r="E139" s="98" t="s">
        <v>534</v>
      </c>
      <c r="F139" s="98">
        <v>800</v>
      </c>
      <c r="G139" s="170">
        <v>174000</v>
      </c>
      <c r="H139" s="170">
        <v>174000</v>
      </c>
      <c r="I139" s="170">
        <v>174000</v>
      </c>
    </row>
    <row r="140" spans="1:9" ht="36" x14ac:dyDescent="0.25">
      <c r="A140" s="121" t="s">
        <v>535</v>
      </c>
      <c r="B140" s="169" t="s">
        <v>898</v>
      </c>
      <c r="C140" s="178" t="s">
        <v>367</v>
      </c>
      <c r="D140" s="121">
        <v>13</v>
      </c>
      <c r="E140" s="121" t="s">
        <v>536</v>
      </c>
      <c r="F140" s="178"/>
      <c r="G140" s="170">
        <f>G141+G145</f>
        <v>3963074</v>
      </c>
      <c r="H140" s="170">
        <f t="shared" ref="G140:I141" si="23">H141</f>
        <v>100000</v>
      </c>
      <c r="I140" s="170">
        <f t="shared" si="23"/>
        <v>100000</v>
      </c>
    </row>
    <row r="141" spans="1:9" ht="24" x14ac:dyDescent="0.25">
      <c r="A141" s="121" t="s">
        <v>537</v>
      </c>
      <c r="B141" s="169" t="s">
        <v>898</v>
      </c>
      <c r="C141" s="178" t="s">
        <v>367</v>
      </c>
      <c r="D141" s="121">
        <v>13</v>
      </c>
      <c r="E141" s="121" t="s">
        <v>538</v>
      </c>
      <c r="F141" s="178"/>
      <c r="G141" s="170">
        <f t="shared" si="23"/>
        <v>3963074</v>
      </c>
      <c r="H141" s="170">
        <f t="shared" si="23"/>
        <v>100000</v>
      </c>
      <c r="I141" s="170">
        <f t="shared" si="23"/>
        <v>100000</v>
      </c>
    </row>
    <row r="142" spans="1:9" ht="36" x14ac:dyDescent="0.25">
      <c r="A142" s="121" t="s">
        <v>539</v>
      </c>
      <c r="B142" s="169" t="s">
        <v>898</v>
      </c>
      <c r="C142" s="178" t="s">
        <v>367</v>
      </c>
      <c r="D142" s="121">
        <v>13</v>
      </c>
      <c r="E142" s="121" t="s">
        <v>540</v>
      </c>
      <c r="F142" s="178"/>
      <c r="G142" s="170">
        <f>G143+G144</f>
        <v>3963074</v>
      </c>
      <c r="H142" s="170">
        <f>H143+H144</f>
        <v>100000</v>
      </c>
      <c r="I142" s="170">
        <f>I143+I144</f>
        <v>100000</v>
      </c>
    </row>
    <row r="143" spans="1:9" ht="36" x14ac:dyDescent="0.25">
      <c r="A143" s="98" t="s">
        <v>387</v>
      </c>
      <c r="B143" s="169" t="s">
        <v>898</v>
      </c>
      <c r="C143" s="178" t="s">
        <v>367</v>
      </c>
      <c r="D143" s="121">
        <v>13</v>
      </c>
      <c r="E143" s="121" t="s">
        <v>540</v>
      </c>
      <c r="F143" s="178" t="s">
        <v>541</v>
      </c>
      <c r="G143" s="172">
        <v>525000</v>
      </c>
      <c r="H143" s="172">
        <v>100000</v>
      </c>
      <c r="I143" s="172">
        <v>100000</v>
      </c>
    </row>
    <row r="144" spans="1:9" x14ac:dyDescent="0.25">
      <c r="A144" s="98" t="s">
        <v>440</v>
      </c>
      <c r="B144" s="169" t="s">
        <v>898</v>
      </c>
      <c r="C144" s="178" t="s">
        <v>367</v>
      </c>
      <c r="D144" s="121">
        <v>13</v>
      </c>
      <c r="E144" s="121" t="s">
        <v>540</v>
      </c>
      <c r="F144" s="178" t="s">
        <v>542</v>
      </c>
      <c r="G144" s="179">
        <v>3438074</v>
      </c>
      <c r="H144" s="179">
        <v>0</v>
      </c>
      <c r="I144" s="179">
        <v>0</v>
      </c>
    </row>
    <row r="145" spans="1:9" ht="24" x14ac:dyDescent="0.25">
      <c r="A145" s="98" t="s">
        <v>919</v>
      </c>
      <c r="B145" s="169" t="s">
        <v>898</v>
      </c>
      <c r="C145" s="178" t="s">
        <v>367</v>
      </c>
      <c r="D145" s="121">
        <v>13</v>
      </c>
      <c r="E145" s="121" t="s">
        <v>920</v>
      </c>
      <c r="F145" s="178"/>
      <c r="G145" s="179">
        <f>G146</f>
        <v>0</v>
      </c>
      <c r="H145" s="179">
        <f>H146</f>
        <v>0</v>
      </c>
      <c r="I145" s="179">
        <f>I146</f>
        <v>0</v>
      </c>
    </row>
    <row r="146" spans="1:9" ht="36" x14ac:dyDescent="0.25">
      <c r="A146" s="98" t="s">
        <v>387</v>
      </c>
      <c r="B146" s="169" t="s">
        <v>898</v>
      </c>
      <c r="C146" s="178" t="s">
        <v>367</v>
      </c>
      <c r="D146" s="121">
        <v>13</v>
      </c>
      <c r="E146" s="121" t="s">
        <v>920</v>
      </c>
      <c r="F146" s="178" t="s">
        <v>541</v>
      </c>
      <c r="G146" s="179">
        <v>0</v>
      </c>
      <c r="H146" s="179">
        <v>0</v>
      </c>
      <c r="I146" s="179">
        <v>0</v>
      </c>
    </row>
    <row r="147" spans="1:9" ht="24" x14ac:dyDescent="0.25">
      <c r="A147" s="98" t="s">
        <v>444</v>
      </c>
      <c r="B147" s="169" t="s">
        <v>898</v>
      </c>
      <c r="C147" s="105" t="s">
        <v>367</v>
      </c>
      <c r="D147" s="98">
        <v>13</v>
      </c>
      <c r="E147" s="103" t="s">
        <v>445</v>
      </c>
      <c r="F147" s="98"/>
      <c r="G147" s="170">
        <f>G148</f>
        <v>1917000</v>
      </c>
      <c r="H147" s="170">
        <f>H148</f>
        <v>1785000</v>
      </c>
      <c r="I147" s="170">
        <f>I148</f>
        <v>1847000</v>
      </c>
    </row>
    <row r="148" spans="1:9" ht="24" x14ac:dyDescent="0.25">
      <c r="A148" s="98" t="s">
        <v>543</v>
      </c>
      <c r="B148" s="169" t="s">
        <v>898</v>
      </c>
      <c r="C148" s="105" t="s">
        <v>367</v>
      </c>
      <c r="D148" s="98">
        <v>13</v>
      </c>
      <c r="E148" s="98" t="s">
        <v>544</v>
      </c>
      <c r="F148" s="98"/>
      <c r="G148" s="170">
        <f>G149+G152+G154</f>
        <v>1917000</v>
      </c>
      <c r="H148" s="170">
        <f>H149+H152+H154</f>
        <v>1785000</v>
      </c>
      <c r="I148" s="170">
        <f>I149+I152+I154</f>
        <v>1847000</v>
      </c>
    </row>
    <row r="149" spans="1:9" ht="36" x14ac:dyDescent="0.25">
      <c r="A149" s="98" t="s">
        <v>539</v>
      </c>
      <c r="B149" s="169" t="s">
        <v>898</v>
      </c>
      <c r="C149" s="105" t="s">
        <v>367</v>
      </c>
      <c r="D149" s="98">
        <v>13</v>
      </c>
      <c r="E149" s="98" t="s">
        <v>545</v>
      </c>
      <c r="F149" s="98"/>
      <c r="G149" s="170">
        <f>G150+G151</f>
        <v>292000</v>
      </c>
      <c r="H149" s="170">
        <f>H150+H151</f>
        <v>92000</v>
      </c>
      <c r="I149" s="170">
        <f>I150+I151</f>
        <v>92000</v>
      </c>
    </row>
    <row r="150" spans="1:9" ht="24" x14ac:dyDescent="0.25">
      <c r="A150" s="177" t="s">
        <v>527</v>
      </c>
      <c r="B150" s="169" t="s">
        <v>898</v>
      </c>
      <c r="C150" s="105" t="s">
        <v>367</v>
      </c>
      <c r="D150" s="98">
        <v>13</v>
      </c>
      <c r="E150" s="98" t="s">
        <v>545</v>
      </c>
      <c r="F150" s="98">
        <v>300</v>
      </c>
      <c r="G150" s="173">
        <v>42000</v>
      </c>
      <c r="H150" s="173">
        <v>42000</v>
      </c>
      <c r="I150" s="173">
        <v>42000</v>
      </c>
    </row>
    <row r="151" spans="1:9" x14ac:dyDescent="0.25">
      <c r="A151" s="98" t="s">
        <v>440</v>
      </c>
      <c r="B151" s="169" t="s">
        <v>898</v>
      </c>
      <c r="C151" s="105" t="s">
        <v>367</v>
      </c>
      <c r="D151" s="98">
        <v>13</v>
      </c>
      <c r="E151" s="98" t="s">
        <v>545</v>
      </c>
      <c r="F151" s="98">
        <v>800</v>
      </c>
      <c r="G151" s="173">
        <v>250000</v>
      </c>
      <c r="H151" s="173">
        <v>50000</v>
      </c>
      <c r="I151" s="173">
        <v>50000</v>
      </c>
    </row>
    <row r="152" spans="1:9" ht="36" x14ac:dyDescent="0.25">
      <c r="A152" s="98" t="s">
        <v>546</v>
      </c>
      <c r="B152" s="169" t="s">
        <v>898</v>
      </c>
      <c r="C152" s="105" t="s">
        <v>367</v>
      </c>
      <c r="D152" s="98">
        <v>13</v>
      </c>
      <c r="E152" s="98" t="s">
        <v>547</v>
      </c>
      <c r="F152" s="98"/>
      <c r="G152" s="170">
        <f>G153</f>
        <v>10000</v>
      </c>
      <c r="H152" s="170">
        <f>H153</f>
        <v>0</v>
      </c>
      <c r="I152" s="170">
        <f>I153</f>
        <v>0</v>
      </c>
    </row>
    <row r="153" spans="1:9" ht="36" x14ac:dyDescent="0.25">
      <c r="A153" s="98" t="s">
        <v>387</v>
      </c>
      <c r="B153" s="169" t="s">
        <v>898</v>
      </c>
      <c r="C153" s="105" t="s">
        <v>367</v>
      </c>
      <c r="D153" s="98">
        <v>13</v>
      </c>
      <c r="E153" s="98" t="s">
        <v>547</v>
      </c>
      <c r="F153" s="98">
        <v>200</v>
      </c>
      <c r="G153" s="173">
        <v>10000</v>
      </c>
      <c r="H153" s="173">
        <v>0</v>
      </c>
      <c r="I153" s="173">
        <v>0</v>
      </c>
    </row>
    <row r="154" spans="1:9" ht="48" x14ac:dyDescent="0.25">
      <c r="A154" s="98" t="s">
        <v>548</v>
      </c>
      <c r="B154" s="169" t="s">
        <v>898</v>
      </c>
      <c r="C154" s="105" t="s">
        <v>367</v>
      </c>
      <c r="D154" s="98">
        <v>13</v>
      </c>
      <c r="E154" s="98" t="s">
        <v>549</v>
      </c>
      <c r="F154" s="98"/>
      <c r="G154" s="170">
        <f>G155+G156</f>
        <v>1615000</v>
      </c>
      <c r="H154" s="170">
        <f>H155+H156</f>
        <v>1693000</v>
      </c>
      <c r="I154" s="170">
        <f>I155+I156</f>
        <v>1755000</v>
      </c>
    </row>
    <row r="155" spans="1:9" ht="72" x14ac:dyDescent="0.25">
      <c r="A155" s="98" t="s">
        <v>376</v>
      </c>
      <c r="B155" s="169" t="s">
        <v>898</v>
      </c>
      <c r="C155" s="105" t="s">
        <v>367</v>
      </c>
      <c r="D155" s="98">
        <v>13</v>
      </c>
      <c r="E155" s="98" t="s">
        <v>549</v>
      </c>
      <c r="F155" s="98">
        <v>100</v>
      </c>
      <c r="G155" s="172">
        <v>1100000</v>
      </c>
      <c r="H155" s="172">
        <v>1100000</v>
      </c>
      <c r="I155" s="172">
        <v>1100000</v>
      </c>
    </row>
    <row r="156" spans="1:9" ht="36" x14ac:dyDescent="0.25">
      <c r="A156" s="98" t="s">
        <v>387</v>
      </c>
      <c r="B156" s="169" t="s">
        <v>898</v>
      </c>
      <c r="C156" s="105" t="s">
        <v>367</v>
      </c>
      <c r="D156" s="98">
        <v>13</v>
      </c>
      <c r="E156" s="98" t="s">
        <v>549</v>
      </c>
      <c r="F156" s="98">
        <v>200</v>
      </c>
      <c r="G156" s="170">
        <v>515000</v>
      </c>
      <c r="H156" s="170">
        <v>593000</v>
      </c>
      <c r="I156" s="170">
        <v>655000</v>
      </c>
    </row>
    <row r="157" spans="1:9" ht="36" x14ac:dyDescent="0.25">
      <c r="A157" s="98" t="s">
        <v>550</v>
      </c>
      <c r="B157" s="169" t="s">
        <v>898</v>
      </c>
      <c r="C157" s="105" t="s">
        <v>367</v>
      </c>
      <c r="D157" s="98">
        <v>13</v>
      </c>
      <c r="E157" s="103" t="s">
        <v>551</v>
      </c>
      <c r="F157" s="98"/>
      <c r="G157" s="170">
        <f t="shared" ref="G157:I158" si="24">G158</f>
        <v>10612000</v>
      </c>
      <c r="H157" s="170">
        <f t="shared" si="24"/>
        <v>9311000</v>
      </c>
      <c r="I157" s="170">
        <f t="shared" si="24"/>
        <v>9511000</v>
      </c>
    </row>
    <row r="158" spans="1:9" ht="36" x14ac:dyDescent="0.25">
      <c r="A158" s="98" t="s">
        <v>921</v>
      </c>
      <c r="B158" s="169" t="s">
        <v>898</v>
      </c>
      <c r="C158" s="105" t="s">
        <v>367</v>
      </c>
      <c r="D158" s="98">
        <v>13</v>
      </c>
      <c r="E158" s="103" t="s">
        <v>553</v>
      </c>
      <c r="F158" s="98"/>
      <c r="G158" s="170">
        <f t="shared" si="24"/>
        <v>10612000</v>
      </c>
      <c r="H158" s="170">
        <f t="shared" si="24"/>
        <v>9311000</v>
      </c>
      <c r="I158" s="170">
        <f t="shared" si="24"/>
        <v>9511000</v>
      </c>
    </row>
    <row r="159" spans="1:9" ht="36" x14ac:dyDescent="0.25">
      <c r="A159" s="98" t="s">
        <v>922</v>
      </c>
      <c r="B159" s="169" t="s">
        <v>898</v>
      </c>
      <c r="C159" s="105" t="s">
        <v>367</v>
      </c>
      <c r="D159" s="98">
        <v>13</v>
      </c>
      <c r="E159" s="98" t="s">
        <v>554</v>
      </c>
      <c r="F159" s="98"/>
      <c r="G159" s="170">
        <f>G160+G161+G162</f>
        <v>10612000</v>
      </c>
      <c r="H159" s="170">
        <f>H160+H161+H162</f>
        <v>9311000</v>
      </c>
      <c r="I159" s="170">
        <f>I160+I161+I162</f>
        <v>9511000</v>
      </c>
    </row>
    <row r="160" spans="1:9" ht="72" x14ac:dyDescent="0.25">
      <c r="A160" s="98" t="s">
        <v>376</v>
      </c>
      <c r="B160" s="169" t="s">
        <v>898</v>
      </c>
      <c r="C160" s="105" t="s">
        <v>367</v>
      </c>
      <c r="D160" s="98">
        <v>13</v>
      </c>
      <c r="E160" s="98" t="s">
        <v>554</v>
      </c>
      <c r="F160" s="98">
        <v>100</v>
      </c>
      <c r="G160" s="170">
        <v>5136000</v>
      </c>
      <c r="H160" s="170">
        <v>5136000</v>
      </c>
      <c r="I160" s="170">
        <v>5136000</v>
      </c>
    </row>
    <row r="161" spans="1:9" ht="36" x14ac:dyDescent="0.25">
      <c r="A161" s="98" t="s">
        <v>387</v>
      </c>
      <c r="B161" s="169" t="s">
        <v>898</v>
      </c>
      <c r="C161" s="105" t="s">
        <v>367</v>
      </c>
      <c r="D161" s="98">
        <v>13</v>
      </c>
      <c r="E161" s="98" t="s">
        <v>554</v>
      </c>
      <c r="F161" s="98">
        <v>200</v>
      </c>
      <c r="G161" s="172">
        <v>5351000</v>
      </c>
      <c r="H161" s="172">
        <v>4100000</v>
      </c>
      <c r="I161" s="172">
        <v>4300000</v>
      </c>
    </row>
    <row r="162" spans="1:9" x14ac:dyDescent="0.25">
      <c r="A162" s="98" t="s">
        <v>440</v>
      </c>
      <c r="B162" s="169" t="s">
        <v>898</v>
      </c>
      <c r="C162" s="105" t="s">
        <v>367</v>
      </c>
      <c r="D162" s="98">
        <v>13</v>
      </c>
      <c r="E162" s="98" t="s">
        <v>554</v>
      </c>
      <c r="F162" s="98">
        <v>800</v>
      </c>
      <c r="G162" s="172">
        <v>125000</v>
      </c>
      <c r="H162" s="172">
        <v>75000</v>
      </c>
      <c r="I162" s="172">
        <v>75000</v>
      </c>
    </row>
    <row r="163" spans="1:9" ht="24" x14ac:dyDescent="0.25">
      <c r="A163" s="94" t="s">
        <v>555</v>
      </c>
      <c r="B163" s="167" t="s">
        <v>898</v>
      </c>
      <c r="C163" s="140" t="s">
        <v>378</v>
      </c>
      <c r="D163" s="140" t="s">
        <v>556</v>
      </c>
      <c r="E163" s="94"/>
      <c r="F163" s="94"/>
      <c r="G163" s="168">
        <f>G164+G183</f>
        <v>6686000</v>
      </c>
      <c r="H163" s="168">
        <f>H164+H184</f>
        <v>6141000</v>
      </c>
      <c r="I163" s="168">
        <f>I164+I184</f>
        <v>6289000</v>
      </c>
    </row>
    <row r="164" spans="1:9" ht="48" x14ac:dyDescent="0.25">
      <c r="A164" s="180" t="s">
        <v>557</v>
      </c>
      <c r="B164" s="167" t="s">
        <v>898</v>
      </c>
      <c r="C164" s="140" t="s">
        <v>378</v>
      </c>
      <c r="D164" s="140" t="s">
        <v>558</v>
      </c>
      <c r="E164" s="94"/>
      <c r="F164" s="94"/>
      <c r="G164" s="168">
        <f>G165</f>
        <v>6616000</v>
      </c>
      <c r="H164" s="168">
        <f>H165</f>
        <v>6091000</v>
      </c>
      <c r="I164" s="168">
        <f>I165</f>
        <v>6239000</v>
      </c>
    </row>
    <row r="165" spans="1:9" ht="72" x14ac:dyDescent="0.25">
      <c r="A165" s="98" t="s">
        <v>559</v>
      </c>
      <c r="B165" s="169" t="s">
        <v>898</v>
      </c>
      <c r="C165" s="105" t="s">
        <v>378</v>
      </c>
      <c r="D165" s="105" t="s">
        <v>558</v>
      </c>
      <c r="E165" s="98" t="s">
        <v>560</v>
      </c>
      <c r="F165" s="98"/>
      <c r="G165" s="170">
        <f>G166+G173</f>
        <v>6616000</v>
      </c>
      <c r="H165" s="170">
        <f>H166+H173</f>
        <v>6091000</v>
      </c>
      <c r="I165" s="170">
        <f>I166+I173</f>
        <v>6239000</v>
      </c>
    </row>
    <row r="166" spans="1:9" ht="144" x14ac:dyDescent="0.25">
      <c r="A166" s="98" t="s">
        <v>561</v>
      </c>
      <c r="B166" s="169" t="s">
        <v>898</v>
      </c>
      <c r="C166" s="105" t="s">
        <v>378</v>
      </c>
      <c r="D166" s="105" t="s">
        <v>558</v>
      </c>
      <c r="E166" s="98" t="s">
        <v>562</v>
      </c>
      <c r="F166" s="98"/>
      <c r="G166" s="170">
        <f>G170+G167</f>
        <v>5871000</v>
      </c>
      <c r="H166" s="170">
        <f>H170+H167</f>
        <v>5871000</v>
      </c>
      <c r="I166" s="170">
        <f>I170+I167</f>
        <v>6019000</v>
      </c>
    </row>
    <row r="167" spans="1:9" ht="48" x14ac:dyDescent="0.25">
      <c r="A167" s="98" t="s">
        <v>563</v>
      </c>
      <c r="B167" s="169" t="s">
        <v>898</v>
      </c>
      <c r="C167" s="105" t="s">
        <v>378</v>
      </c>
      <c r="D167" s="105" t="s">
        <v>558</v>
      </c>
      <c r="E167" s="98" t="s">
        <v>564</v>
      </c>
      <c r="F167" s="98"/>
      <c r="G167" s="170">
        <f t="shared" ref="G167:I168" si="25">G168</f>
        <v>3000000</v>
      </c>
      <c r="H167" s="170">
        <f t="shared" si="25"/>
        <v>3000000</v>
      </c>
      <c r="I167" s="170">
        <f t="shared" si="25"/>
        <v>3148000</v>
      </c>
    </row>
    <row r="168" spans="1:9" ht="48" x14ac:dyDescent="0.25">
      <c r="A168" s="98" t="s">
        <v>565</v>
      </c>
      <c r="B168" s="169" t="s">
        <v>898</v>
      </c>
      <c r="C168" s="105" t="s">
        <v>378</v>
      </c>
      <c r="D168" s="105" t="s">
        <v>558</v>
      </c>
      <c r="E168" s="98" t="s">
        <v>566</v>
      </c>
      <c r="F168" s="98"/>
      <c r="G168" s="170">
        <f t="shared" si="25"/>
        <v>3000000</v>
      </c>
      <c r="H168" s="170">
        <f t="shared" si="25"/>
        <v>3000000</v>
      </c>
      <c r="I168" s="170">
        <f t="shared" si="25"/>
        <v>3148000</v>
      </c>
    </row>
    <row r="169" spans="1:9" ht="36" x14ac:dyDescent="0.25">
      <c r="A169" s="98" t="s">
        <v>387</v>
      </c>
      <c r="B169" s="169" t="s">
        <v>898</v>
      </c>
      <c r="C169" s="105" t="s">
        <v>378</v>
      </c>
      <c r="D169" s="105" t="s">
        <v>558</v>
      </c>
      <c r="E169" s="98" t="s">
        <v>566</v>
      </c>
      <c r="F169" s="98">
        <v>200</v>
      </c>
      <c r="G169" s="170">
        <v>3000000</v>
      </c>
      <c r="H169" s="170">
        <v>3000000</v>
      </c>
      <c r="I169" s="170">
        <v>3148000</v>
      </c>
    </row>
    <row r="170" spans="1:9" ht="60" x14ac:dyDescent="0.25">
      <c r="A170" s="98" t="s">
        <v>567</v>
      </c>
      <c r="B170" s="169" t="s">
        <v>898</v>
      </c>
      <c r="C170" s="105" t="s">
        <v>378</v>
      </c>
      <c r="D170" s="105" t="s">
        <v>558</v>
      </c>
      <c r="E170" s="98" t="s">
        <v>568</v>
      </c>
      <c r="F170" s="98"/>
      <c r="G170" s="170">
        <f>G171</f>
        <v>2871000</v>
      </c>
      <c r="H170" s="170">
        <f>H171</f>
        <v>2871000</v>
      </c>
      <c r="I170" s="170">
        <f>I171</f>
        <v>2871000</v>
      </c>
    </row>
    <row r="171" spans="1:9" ht="36" x14ac:dyDescent="0.25">
      <c r="A171" s="98" t="s">
        <v>533</v>
      </c>
      <c r="B171" s="169" t="s">
        <v>898</v>
      </c>
      <c r="C171" s="105" t="s">
        <v>378</v>
      </c>
      <c r="D171" s="105" t="s">
        <v>558</v>
      </c>
      <c r="E171" s="98" t="s">
        <v>569</v>
      </c>
      <c r="F171" s="98"/>
      <c r="G171" s="170">
        <f>G172</f>
        <v>2871000</v>
      </c>
      <c r="H171" s="170">
        <f t="shared" ref="H171:I171" si="26">H172</f>
        <v>2871000</v>
      </c>
      <c r="I171" s="170">
        <f t="shared" si="26"/>
        <v>2871000</v>
      </c>
    </row>
    <row r="172" spans="1:9" ht="72" x14ac:dyDescent="0.25">
      <c r="A172" s="98" t="s">
        <v>376</v>
      </c>
      <c r="B172" s="169" t="s">
        <v>898</v>
      </c>
      <c r="C172" s="105" t="s">
        <v>378</v>
      </c>
      <c r="D172" s="105" t="s">
        <v>558</v>
      </c>
      <c r="E172" s="98" t="s">
        <v>569</v>
      </c>
      <c r="F172" s="98">
        <v>100</v>
      </c>
      <c r="G172" s="170">
        <v>2871000</v>
      </c>
      <c r="H172" s="170">
        <v>2871000</v>
      </c>
      <c r="I172" s="170">
        <v>2871000</v>
      </c>
    </row>
    <row r="173" spans="1:9" ht="120" x14ac:dyDescent="0.25">
      <c r="A173" s="98" t="s">
        <v>570</v>
      </c>
      <c r="B173" s="169" t="s">
        <v>898</v>
      </c>
      <c r="C173" s="105" t="s">
        <v>378</v>
      </c>
      <c r="D173" s="105" t="s">
        <v>558</v>
      </c>
      <c r="E173" s="98" t="s">
        <v>571</v>
      </c>
      <c r="F173" s="98"/>
      <c r="G173" s="170">
        <f>G174+G177+G180</f>
        <v>745000</v>
      </c>
      <c r="H173" s="170">
        <f>H174+H177</f>
        <v>220000</v>
      </c>
      <c r="I173" s="170">
        <f>I174+I177</f>
        <v>220000</v>
      </c>
    </row>
    <row r="174" spans="1:9" ht="96" x14ac:dyDescent="0.25">
      <c r="A174" s="98" t="s">
        <v>572</v>
      </c>
      <c r="B174" s="169" t="s">
        <v>898</v>
      </c>
      <c r="C174" s="105" t="s">
        <v>378</v>
      </c>
      <c r="D174" s="105" t="s">
        <v>558</v>
      </c>
      <c r="E174" s="98" t="s">
        <v>573</v>
      </c>
      <c r="F174" s="98"/>
      <c r="G174" s="170">
        <f t="shared" ref="G174:I175" si="27">G175</f>
        <v>120000</v>
      </c>
      <c r="H174" s="170">
        <f t="shared" si="27"/>
        <v>120000</v>
      </c>
      <c r="I174" s="170">
        <f t="shared" si="27"/>
        <v>120000</v>
      </c>
    </row>
    <row r="175" spans="1:9" ht="48" x14ac:dyDescent="0.25">
      <c r="A175" s="98" t="s">
        <v>565</v>
      </c>
      <c r="B175" s="169" t="s">
        <v>898</v>
      </c>
      <c r="C175" s="105" t="s">
        <v>378</v>
      </c>
      <c r="D175" s="105" t="s">
        <v>558</v>
      </c>
      <c r="E175" s="98" t="s">
        <v>574</v>
      </c>
      <c r="F175" s="98"/>
      <c r="G175" s="170">
        <f t="shared" si="27"/>
        <v>120000</v>
      </c>
      <c r="H175" s="170">
        <f t="shared" si="27"/>
        <v>120000</v>
      </c>
      <c r="I175" s="170">
        <f t="shared" si="27"/>
        <v>120000</v>
      </c>
    </row>
    <row r="176" spans="1:9" ht="36" x14ac:dyDescent="0.25">
      <c r="A176" s="98" t="s">
        <v>387</v>
      </c>
      <c r="B176" s="169" t="s">
        <v>898</v>
      </c>
      <c r="C176" s="105" t="s">
        <v>378</v>
      </c>
      <c r="D176" s="105" t="s">
        <v>558</v>
      </c>
      <c r="E176" s="98" t="s">
        <v>574</v>
      </c>
      <c r="F176" s="98">
        <v>200</v>
      </c>
      <c r="G176" s="170">
        <v>120000</v>
      </c>
      <c r="H176" s="170">
        <v>120000</v>
      </c>
      <c r="I176" s="170">
        <v>120000</v>
      </c>
    </row>
    <row r="177" spans="1:9" ht="72" x14ac:dyDescent="0.25">
      <c r="A177" s="98" t="s">
        <v>575</v>
      </c>
      <c r="B177" s="169" t="s">
        <v>898</v>
      </c>
      <c r="C177" s="105" t="s">
        <v>378</v>
      </c>
      <c r="D177" s="105" t="s">
        <v>558</v>
      </c>
      <c r="E177" s="98" t="s">
        <v>576</v>
      </c>
      <c r="F177" s="98"/>
      <c r="G177" s="170">
        <f>G178</f>
        <v>100000</v>
      </c>
      <c r="H177" s="170">
        <f>H178</f>
        <v>100000</v>
      </c>
      <c r="I177" s="170">
        <f>I178</f>
        <v>100000</v>
      </c>
    </row>
    <row r="178" spans="1:9" ht="48" x14ac:dyDescent="0.25">
      <c r="A178" s="98" t="s">
        <v>565</v>
      </c>
      <c r="B178" s="169" t="s">
        <v>898</v>
      </c>
      <c r="C178" s="105" t="s">
        <v>378</v>
      </c>
      <c r="D178" s="105" t="s">
        <v>558</v>
      </c>
      <c r="E178" s="98" t="s">
        <v>577</v>
      </c>
      <c r="F178" s="98"/>
      <c r="G178" s="170">
        <f>G179</f>
        <v>100000</v>
      </c>
      <c r="H178" s="170">
        <f t="shared" ref="H178:I178" si="28">H179</f>
        <v>100000</v>
      </c>
      <c r="I178" s="170">
        <f t="shared" si="28"/>
        <v>100000</v>
      </c>
    </row>
    <row r="179" spans="1:9" ht="36" x14ac:dyDescent="0.25">
      <c r="A179" s="98" t="s">
        <v>387</v>
      </c>
      <c r="B179" s="169" t="s">
        <v>898</v>
      </c>
      <c r="C179" s="105" t="s">
        <v>378</v>
      </c>
      <c r="D179" s="105" t="s">
        <v>558</v>
      </c>
      <c r="E179" s="98" t="s">
        <v>577</v>
      </c>
      <c r="F179" s="98">
        <v>200</v>
      </c>
      <c r="G179" s="170">
        <v>100000</v>
      </c>
      <c r="H179" s="170">
        <v>100000</v>
      </c>
      <c r="I179" s="170">
        <v>100000</v>
      </c>
    </row>
    <row r="180" spans="1:9" ht="48" x14ac:dyDescent="0.25">
      <c r="A180" s="98" t="s">
        <v>578</v>
      </c>
      <c r="B180" s="169" t="s">
        <v>898</v>
      </c>
      <c r="C180" s="105" t="s">
        <v>378</v>
      </c>
      <c r="D180" s="105" t="s">
        <v>558</v>
      </c>
      <c r="E180" s="98" t="s">
        <v>579</v>
      </c>
      <c r="F180" s="98"/>
      <c r="G180" s="170">
        <f>G181</f>
        <v>525000</v>
      </c>
      <c r="H180" s="170">
        <f>H181</f>
        <v>0</v>
      </c>
      <c r="I180" s="170">
        <f>I181</f>
        <v>0</v>
      </c>
    </row>
    <row r="181" spans="1:9" ht="36" x14ac:dyDescent="0.25">
      <c r="A181" s="98" t="s">
        <v>580</v>
      </c>
      <c r="B181" s="169" t="s">
        <v>898</v>
      </c>
      <c r="C181" s="105" t="s">
        <v>378</v>
      </c>
      <c r="D181" s="105" t="s">
        <v>558</v>
      </c>
      <c r="E181" s="98" t="s">
        <v>581</v>
      </c>
      <c r="F181" s="98"/>
      <c r="G181" s="170">
        <f>G182</f>
        <v>525000</v>
      </c>
      <c r="H181" s="170">
        <f t="shared" ref="H181:I181" si="29">H182</f>
        <v>0</v>
      </c>
      <c r="I181" s="170">
        <f t="shared" si="29"/>
        <v>0</v>
      </c>
    </row>
    <row r="182" spans="1:9" ht="36" x14ac:dyDescent="0.25">
      <c r="A182" s="98" t="s">
        <v>387</v>
      </c>
      <c r="B182" s="169" t="s">
        <v>898</v>
      </c>
      <c r="C182" s="105" t="s">
        <v>378</v>
      </c>
      <c r="D182" s="105" t="s">
        <v>558</v>
      </c>
      <c r="E182" s="98" t="s">
        <v>581</v>
      </c>
      <c r="F182" s="98">
        <v>200</v>
      </c>
      <c r="G182" s="170">
        <v>525000</v>
      </c>
      <c r="H182" s="170">
        <v>0</v>
      </c>
      <c r="I182" s="170">
        <v>0</v>
      </c>
    </row>
    <row r="183" spans="1:9" ht="36" x14ac:dyDescent="0.25">
      <c r="A183" s="94" t="s">
        <v>583</v>
      </c>
      <c r="B183" s="140" t="s">
        <v>898</v>
      </c>
      <c r="C183" s="140" t="s">
        <v>378</v>
      </c>
      <c r="D183" s="140" t="s">
        <v>584</v>
      </c>
      <c r="E183" s="94"/>
      <c r="F183" s="94"/>
      <c r="G183" s="168">
        <f>G184</f>
        <v>70000</v>
      </c>
      <c r="H183" s="168">
        <f t="shared" ref="H183:I186" si="30">H184</f>
        <v>50000</v>
      </c>
      <c r="I183" s="168">
        <f t="shared" si="30"/>
        <v>50000</v>
      </c>
    </row>
    <row r="184" spans="1:9" ht="48" x14ac:dyDescent="0.25">
      <c r="A184" s="98" t="s">
        <v>416</v>
      </c>
      <c r="B184" s="169" t="s">
        <v>898</v>
      </c>
      <c r="C184" s="105" t="s">
        <v>378</v>
      </c>
      <c r="D184" s="105" t="s">
        <v>584</v>
      </c>
      <c r="E184" s="98" t="s">
        <v>417</v>
      </c>
      <c r="F184" s="98"/>
      <c r="G184" s="170">
        <f>G185</f>
        <v>70000</v>
      </c>
      <c r="H184" s="170">
        <f t="shared" si="30"/>
        <v>50000</v>
      </c>
      <c r="I184" s="170">
        <f t="shared" si="30"/>
        <v>50000</v>
      </c>
    </row>
    <row r="185" spans="1:9" ht="84" x14ac:dyDescent="0.25">
      <c r="A185" s="98" t="s">
        <v>923</v>
      </c>
      <c r="B185" s="169" t="s">
        <v>898</v>
      </c>
      <c r="C185" s="105" t="s">
        <v>378</v>
      </c>
      <c r="D185" s="105" t="s">
        <v>584</v>
      </c>
      <c r="E185" s="98" t="s">
        <v>522</v>
      </c>
      <c r="F185" s="98"/>
      <c r="G185" s="170">
        <f>G186</f>
        <v>70000</v>
      </c>
      <c r="H185" s="170">
        <f t="shared" si="30"/>
        <v>50000</v>
      </c>
      <c r="I185" s="170">
        <f t="shared" si="30"/>
        <v>50000</v>
      </c>
    </row>
    <row r="186" spans="1:9" ht="48" x14ac:dyDescent="0.25">
      <c r="A186" s="177" t="s">
        <v>587</v>
      </c>
      <c r="B186" s="169" t="s">
        <v>898</v>
      </c>
      <c r="C186" s="105" t="s">
        <v>378</v>
      </c>
      <c r="D186" s="105" t="s">
        <v>584</v>
      </c>
      <c r="E186" s="103" t="s">
        <v>588</v>
      </c>
      <c r="F186" s="98"/>
      <c r="G186" s="170">
        <f>G187</f>
        <v>70000</v>
      </c>
      <c r="H186" s="170">
        <f t="shared" si="30"/>
        <v>50000</v>
      </c>
      <c r="I186" s="170">
        <f t="shared" si="30"/>
        <v>50000</v>
      </c>
    </row>
    <row r="187" spans="1:9" ht="36" x14ac:dyDescent="0.25">
      <c r="A187" s="177" t="s">
        <v>589</v>
      </c>
      <c r="B187" s="169" t="s">
        <v>898</v>
      </c>
      <c r="C187" s="105" t="s">
        <v>378</v>
      </c>
      <c r="D187" s="105" t="s">
        <v>584</v>
      </c>
      <c r="E187" s="98" t="s">
        <v>590</v>
      </c>
      <c r="F187" s="98"/>
      <c r="G187" s="170">
        <f>G188+G189</f>
        <v>70000</v>
      </c>
      <c r="H187" s="170">
        <f>H188+H189</f>
        <v>50000</v>
      </c>
      <c r="I187" s="170">
        <f>I188+I189</f>
        <v>50000</v>
      </c>
    </row>
    <row r="188" spans="1:9" ht="36" x14ac:dyDescent="0.25">
      <c r="A188" s="98" t="s">
        <v>387</v>
      </c>
      <c r="B188" s="169" t="s">
        <v>898</v>
      </c>
      <c r="C188" s="105" t="s">
        <v>378</v>
      </c>
      <c r="D188" s="105" t="s">
        <v>584</v>
      </c>
      <c r="E188" s="98" t="s">
        <v>590</v>
      </c>
      <c r="F188" s="98">
        <v>200</v>
      </c>
      <c r="G188" s="172">
        <v>20000</v>
      </c>
      <c r="H188" s="172">
        <v>0</v>
      </c>
      <c r="I188" s="172">
        <v>0</v>
      </c>
    </row>
    <row r="189" spans="1:9" ht="24" x14ac:dyDescent="0.25">
      <c r="A189" s="98" t="s">
        <v>527</v>
      </c>
      <c r="B189" s="169" t="s">
        <v>898</v>
      </c>
      <c r="C189" s="105" t="s">
        <v>378</v>
      </c>
      <c r="D189" s="105" t="s">
        <v>584</v>
      </c>
      <c r="E189" s="98" t="s">
        <v>590</v>
      </c>
      <c r="F189" s="98">
        <v>300</v>
      </c>
      <c r="G189" s="172">
        <v>50000</v>
      </c>
      <c r="H189" s="172">
        <v>50000</v>
      </c>
      <c r="I189" s="172">
        <v>50000</v>
      </c>
    </row>
    <row r="190" spans="1:9" x14ac:dyDescent="0.25">
      <c r="A190" s="94" t="s">
        <v>591</v>
      </c>
      <c r="B190" s="167" t="s">
        <v>898</v>
      </c>
      <c r="C190" s="140" t="s">
        <v>394</v>
      </c>
      <c r="D190" s="140" t="s">
        <v>556</v>
      </c>
      <c r="E190" s="94"/>
      <c r="F190" s="94"/>
      <c r="G190" s="168">
        <f>G191+G197+G230</f>
        <v>47538567</v>
      </c>
      <c r="H190" s="168">
        <f>H191+H197+H230</f>
        <v>100065012</v>
      </c>
      <c r="I190" s="168">
        <f>I191+I197+I230</f>
        <v>11906200</v>
      </c>
    </row>
    <row r="191" spans="1:9" x14ac:dyDescent="0.25">
      <c r="A191" s="94" t="s">
        <v>592</v>
      </c>
      <c r="B191" s="167" t="s">
        <v>898</v>
      </c>
      <c r="C191" s="140" t="s">
        <v>394</v>
      </c>
      <c r="D191" s="140" t="s">
        <v>593</v>
      </c>
      <c r="E191" s="94"/>
      <c r="F191" s="94"/>
      <c r="G191" s="168">
        <f t="shared" ref="G191:I192" si="31">G192</f>
        <v>2000000</v>
      </c>
      <c r="H191" s="168">
        <f t="shared" si="31"/>
        <v>2000000</v>
      </c>
      <c r="I191" s="168">
        <f t="shared" si="31"/>
        <v>2000000</v>
      </c>
    </row>
    <row r="192" spans="1:9" ht="60" x14ac:dyDescent="0.25">
      <c r="A192" s="98" t="s">
        <v>915</v>
      </c>
      <c r="B192" s="169" t="s">
        <v>898</v>
      </c>
      <c r="C192" s="105" t="s">
        <v>394</v>
      </c>
      <c r="D192" s="105" t="s">
        <v>593</v>
      </c>
      <c r="E192" s="98" t="s">
        <v>514</v>
      </c>
      <c r="F192" s="98"/>
      <c r="G192" s="170">
        <f t="shared" si="31"/>
        <v>2000000</v>
      </c>
      <c r="H192" s="170">
        <f t="shared" si="31"/>
        <v>2000000</v>
      </c>
      <c r="I192" s="170">
        <f t="shared" si="31"/>
        <v>2000000</v>
      </c>
    </row>
    <row r="193" spans="1:9" ht="36" x14ac:dyDescent="0.25">
      <c r="A193" s="98" t="s">
        <v>594</v>
      </c>
      <c r="B193" s="169" t="s">
        <v>898</v>
      </c>
      <c r="C193" s="105" t="s">
        <v>394</v>
      </c>
      <c r="D193" s="105" t="s">
        <v>593</v>
      </c>
      <c r="E193" s="98" t="s">
        <v>595</v>
      </c>
      <c r="F193" s="98"/>
      <c r="G193" s="170">
        <f>G195</f>
        <v>2000000</v>
      </c>
      <c r="H193" s="170">
        <f>H195</f>
        <v>2000000</v>
      </c>
      <c r="I193" s="170">
        <f>I195</f>
        <v>2000000</v>
      </c>
    </row>
    <row r="194" spans="1:9" ht="108" x14ac:dyDescent="0.25">
      <c r="A194" s="98" t="s">
        <v>596</v>
      </c>
      <c r="B194" s="169" t="s">
        <v>898</v>
      </c>
      <c r="C194" s="105" t="s">
        <v>394</v>
      </c>
      <c r="D194" s="105" t="s">
        <v>593</v>
      </c>
      <c r="E194" s="98" t="s">
        <v>597</v>
      </c>
      <c r="F194" s="98"/>
      <c r="G194" s="170">
        <f t="shared" ref="G194:I195" si="32">G195</f>
        <v>2000000</v>
      </c>
      <c r="H194" s="170">
        <f t="shared" si="32"/>
        <v>2000000</v>
      </c>
      <c r="I194" s="170">
        <f t="shared" si="32"/>
        <v>2000000</v>
      </c>
    </row>
    <row r="195" spans="1:9" ht="24" x14ac:dyDescent="0.25">
      <c r="A195" s="98" t="s">
        <v>598</v>
      </c>
      <c r="B195" s="169" t="s">
        <v>898</v>
      </c>
      <c r="C195" s="105" t="s">
        <v>394</v>
      </c>
      <c r="D195" s="105" t="s">
        <v>593</v>
      </c>
      <c r="E195" s="98" t="s">
        <v>924</v>
      </c>
      <c r="F195" s="98"/>
      <c r="G195" s="170">
        <f t="shared" si="32"/>
        <v>2000000</v>
      </c>
      <c r="H195" s="170">
        <f t="shared" si="32"/>
        <v>2000000</v>
      </c>
      <c r="I195" s="170">
        <f t="shared" si="32"/>
        <v>2000000</v>
      </c>
    </row>
    <row r="196" spans="1:9" x14ac:dyDescent="0.25">
      <c r="A196" s="98" t="s">
        <v>440</v>
      </c>
      <c r="B196" s="169" t="s">
        <v>898</v>
      </c>
      <c r="C196" s="105" t="s">
        <v>394</v>
      </c>
      <c r="D196" s="105" t="s">
        <v>593</v>
      </c>
      <c r="E196" s="98" t="s">
        <v>599</v>
      </c>
      <c r="F196" s="98">
        <v>800</v>
      </c>
      <c r="G196" s="170">
        <v>2000000</v>
      </c>
      <c r="H196" s="170">
        <v>2000000</v>
      </c>
      <c r="I196" s="170">
        <v>2000000</v>
      </c>
    </row>
    <row r="197" spans="1:9" x14ac:dyDescent="0.25">
      <c r="A197" s="94" t="s">
        <v>600</v>
      </c>
      <c r="B197" s="167" t="s">
        <v>898</v>
      </c>
      <c r="C197" s="140" t="s">
        <v>394</v>
      </c>
      <c r="D197" s="140" t="s">
        <v>601</v>
      </c>
      <c r="E197" s="94"/>
      <c r="F197" s="94"/>
      <c r="G197" s="168">
        <f t="shared" ref="G197:I198" si="33">G198</f>
        <v>45508567</v>
      </c>
      <c r="H197" s="168">
        <f t="shared" si="33"/>
        <v>98035012</v>
      </c>
      <c r="I197" s="168">
        <f t="shared" si="33"/>
        <v>9876200</v>
      </c>
    </row>
    <row r="198" spans="1:9" ht="60" x14ac:dyDescent="0.25">
      <c r="A198" s="98" t="s">
        <v>513</v>
      </c>
      <c r="B198" s="169" t="s">
        <v>898</v>
      </c>
      <c r="C198" s="105" t="s">
        <v>394</v>
      </c>
      <c r="D198" s="105" t="s">
        <v>601</v>
      </c>
      <c r="E198" s="98" t="s">
        <v>514</v>
      </c>
      <c r="F198" s="98"/>
      <c r="G198" s="170">
        <f t="shared" si="33"/>
        <v>45508567</v>
      </c>
      <c r="H198" s="170">
        <f t="shared" si="33"/>
        <v>98035012</v>
      </c>
      <c r="I198" s="170">
        <f t="shared" si="33"/>
        <v>9876200</v>
      </c>
    </row>
    <row r="199" spans="1:9" ht="36" x14ac:dyDescent="0.25">
      <c r="A199" s="98" t="s">
        <v>602</v>
      </c>
      <c r="B199" s="169" t="s">
        <v>898</v>
      </c>
      <c r="C199" s="105" t="s">
        <v>394</v>
      </c>
      <c r="D199" s="105" t="s">
        <v>601</v>
      </c>
      <c r="E199" s="98" t="s">
        <v>925</v>
      </c>
      <c r="F199" s="98"/>
      <c r="G199" s="170">
        <f>G200+G207</f>
        <v>45508567</v>
      </c>
      <c r="H199" s="170">
        <f>H200+H207</f>
        <v>98035012</v>
      </c>
      <c r="I199" s="170">
        <f>I200+I207</f>
        <v>9876200</v>
      </c>
    </row>
    <row r="200" spans="1:9" ht="72" x14ac:dyDescent="0.25">
      <c r="A200" s="98" t="s">
        <v>604</v>
      </c>
      <c r="B200" s="169" t="s">
        <v>898</v>
      </c>
      <c r="C200" s="105" t="s">
        <v>394</v>
      </c>
      <c r="D200" s="105" t="s">
        <v>601</v>
      </c>
      <c r="E200" s="98" t="s">
        <v>605</v>
      </c>
      <c r="F200" s="98"/>
      <c r="G200" s="170">
        <f>G205+G201</f>
        <v>9926000</v>
      </c>
      <c r="H200" s="170">
        <f>H205+H201</f>
        <v>7073583</v>
      </c>
      <c r="I200" s="170">
        <f>I205+I201</f>
        <v>7876200</v>
      </c>
    </row>
    <row r="201" spans="1:9" ht="36" x14ac:dyDescent="0.25">
      <c r="A201" s="98" t="s">
        <v>606</v>
      </c>
      <c r="B201" s="169" t="s">
        <v>898</v>
      </c>
      <c r="C201" s="105" t="s">
        <v>394</v>
      </c>
      <c r="D201" s="105" t="s">
        <v>601</v>
      </c>
      <c r="E201" s="98" t="s">
        <v>607</v>
      </c>
      <c r="F201" s="98"/>
      <c r="G201" s="170">
        <f>G202+G203</f>
        <v>4138380</v>
      </c>
      <c r="H201" s="170">
        <f>H202</f>
        <v>2000000</v>
      </c>
      <c r="I201" s="170">
        <f>I202</f>
        <v>2000000</v>
      </c>
    </row>
    <row r="202" spans="1:9" ht="36" x14ac:dyDescent="0.25">
      <c r="A202" s="98" t="s">
        <v>582</v>
      </c>
      <c r="B202" s="169" t="s">
        <v>898</v>
      </c>
      <c r="C202" s="105" t="s">
        <v>394</v>
      </c>
      <c r="D202" s="105" t="s">
        <v>601</v>
      </c>
      <c r="E202" s="98" t="s">
        <v>607</v>
      </c>
      <c r="F202" s="98">
        <v>400</v>
      </c>
      <c r="G202" s="170">
        <v>2500000</v>
      </c>
      <c r="H202" s="170">
        <v>2000000</v>
      </c>
      <c r="I202" s="170">
        <v>2000000</v>
      </c>
    </row>
    <row r="203" spans="1:9" ht="60" x14ac:dyDescent="0.25">
      <c r="A203" s="98" t="s">
        <v>608</v>
      </c>
      <c r="B203" s="169" t="s">
        <v>898</v>
      </c>
      <c r="C203" s="105" t="s">
        <v>394</v>
      </c>
      <c r="D203" s="105" t="s">
        <v>601</v>
      </c>
      <c r="E203" s="98" t="s">
        <v>609</v>
      </c>
      <c r="F203" s="98"/>
      <c r="G203" s="170">
        <f>G204</f>
        <v>1638380</v>
      </c>
      <c r="H203" s="170">
        <f>H204</f>
        <v>0</v>
      </c>
      <c r="I203" s="170">
        <f>I204</f>
        <v>0</v>
      </c>
    </row>
    <row r="204" spans="1:9" x14ac:dyDescent="0.25">
      <c r="A204" s="98" t="s">
        <v>610</v>
      </c>
      <c r="B204" s="169" t="s">
        <v>898</v>
      </c>
      <c r="C204" s="105" t="s">
        <v>394</v>
      </c>
      <c r="D204" s="105" t="s">
        <v>601</v>
      </c>
      <c r="E204" s="98" t="s">
        <v>609</v>
      </c>
      <c r="F204" s="98">
        <v>500</v>
      </c>
      <c r="G204" s="170">
        <v>1638380</v>
      </c>
      <c r="H204" s="170">
        <v>0</v>
      </c>
      <c r="I204" s="170">
        <v>0</v>
      </c>
    </row>
    <row r="205" spans="1:9" ht="36" x14ac:dyDescent="0.25">
      <c r="A205" s="98" t="s">
        <v>611</v>
      </c>
      <c r="B205" s="169" t="s">
        <v>898</v>
      </c>
      <c r="C205" s="105" t="s">
        <v>394</v>
      </c>
      <c r="D205" s="105" t="s">
        <v>601</v>
      </c>
      <c r="E205" s="98" t="s">
        <v>612</v>
      </c>
      <c r="F205" s="98"/>
      <c r="G205" s="170">
        <f>G206</f>
        <v>5787620</v>
      </c>
      <c r="H205" s="170">
        <f>H206</f>
        <v>5073583</v>
      </c>
      <c r="I205" s="170">
        <f>I206</f>
        <v>5876200</v>
      </c>
    </row>
    <row r="206" spans="1:9" ht="36" x14ac:dyDescent="0.25">
      <c r="A206" s="98" t="s">
        <v>387</v>
      </c>
      <c r="B206" s="169" t="s">
        <v>898</v>
      </c>
      <c r="C206" s="105" t="s">
        <v>394</v>
      </c>
      <c r="D206" s="105" t="s">
        <v>601</v>
      </c>
      <c r="E206" s="98" t="s">
        <v>612</v>
      </c>
      <c r="F206" s="98">
        <v>200</v>
      </c>
      <c r="G206" s="172">
        <v>5787620</v>
      </c>
      <c r="H206" s="172">
        <v>5073583</v>
      </c>
      <c r="I206" s="172">
        <v>5876200</v>
      </c>
    </row>
    <row r="207" spans="1:9" ht="108" x14ac:dyDescent="0.25">
      <c r="A207" s="98" t="s">
        <v>613</v>
      </c>
      <c r="B207" s="169" t="s">
        <v>898</v>
      </c>
      <c r="C207" s="105" t="s">
        <v>394</v>
      </c>
      <c r="D207" s="105" t="s">
        <v>601</v>
      </c>
      <c r="E207" s="98" t="s">
        <v>614</v>
      </c>
      <c r="F207" s="98"/>
      <c r="G207" s="172">
        <f>G214+G216+G222+G224+G218+G220+G226+G228+G208+G211</f>
        <v>35582567</v>
      </c>
      <c r="H207" s="172">
        <f t="shared" ref="H207:I207" si="34">H214+H216+H222+H224+H218+H220+H226+H228+H208+H211</f>
        <v>90961429</v>
      </c>
      <c r="I207" s="172">
        <f t="shared" si="34"/>
        <v>2000000</v>
      </c>
    </row>
    <row r="208" spans="1:9" ht="60" x14ac:dyDescent="0.25">
      <c r="A208" s="98" t="s">
        <v>615</v>
      </c>
      <c r="B208" s="169" t="s">
        <v>898</v>
      </c>
      <c r="C208" s="105" t="s">
        <v>394</v>
      </c>
      <c r="D208" s="105" t="s">
        <v>601</v>
      </c>
      <c r="E208" s="98" t="s">
        <v>616</v>
      </c>
      <c r="F208" s="98"/>
      <c r="G208" s="172">
        <f>SUM(G210+G209)</f>
        <v>19264378</v>
      </c>
      <c r="H208" s="172">
        <f t="shared" ref="H208:I208" si="35">SUM(H210+H209)</f>
        <v>88228912</v>
      </c>
      <c r="I208" s="172">
        <f t="shared" si="35"/>
        <v>0</v>
      </c>
    </row>
    <row r="209" spans="1:9" ht="36" x14ac:dyDescent="0.25">
      <c r="A209" s="98" t="s">
        <v>387</v>
      </c>
      <c r="B209" s="169" t="s">
        <v>898</v>
      </c>
      <c r="C209" s="105" t="s">
        <v>394</v>
      </c>
      <c r="D209" s="105" t="s">
        <v>601</v>
      </c>
      <c r="E209" s="98" t="s">
        <v>616</v>
      </c>
      <c r="F209" s="98">
        <v>200</v>
      </c>
      <c r="G209" s="172"/>
      <c r="H209" s="172">
        <v>74244198</v>
      </c>
      <c r="I209" s="172"/>
    </row>
    <row r="210" spans="1:9" ht="36" x14ac:dyDescent="0.25">
      <c r="A210" s="98" t="s">
        <v>582</v>
      </c>
      <c r="B210" s="169" t="s">
        <v>898</v>
      </c>
      <c r="C210" s="105" t="s">
        <v>394</v>
      </c>
      <c r="D210" s="105" t="s">
        <v>601</v>
      </c>
      <c r="E210" s="98" t="s">
        <v>616</v>
      </c>
      <c r="F210" s="98">
        <v>400</v>
      </c>
      <c r="G210" s="172">
        <v>19264378</v>
      </c>
      <c r="H210" s="172">
        <v>13984714</v>
      </c>
      <c r="I210" s="172">
        <v>0</v>
      </c>
    </row>
    <row r="211" spans="1:9" ht="60" x14ac:dyDescent="0.25">
      <c r="A211" s="127" t="s">
        <v>615</v>
      </c>
      <c r="B211" s="169" t="s">
        <v>898</v>
      </c>
      <c r="C211" s="105" t="s">
        <v>394</v>
      </c>
      <c r="D211" s="105" t="s">
        <v>601</v>
      </c>
      <c r="E211" s="98" t="s">
        <v>617</v>
      </c>
      <c r="F211" s="98"/>
      <c r="G211" s="170">
        <f>G213+G212</f>
        <v>997807</v>
      </c>
      <c r="H211" s="170">
        <f t="shared" ref="H211:I211" si="36">H213+H212</f>
        <v>2732517</v>
      </c>
      <c r="I211" s="170">
        <f t="shared" si="36"/>
        <v>2000000</v>
      </c>
    </row>
    <row r="212" spans="1:9" ht="36" x14ac:dyDescent="0.25">
      <c r="A212" s="98" t="s">
        <v>387</v>
      </c>
      <c r="B212" s="169" t="s">
        <v>898</v>
      </c>
      <c r="C212" s="105" t="s">
        <v>394</v>
      </c>
      <c r="D212" s="105" t="s">
        <v>601</v>
      </c>
      <c r="E212" s="98" t="s">
        <v>617</v>
      </c>
      <c r="F212" s="98">
        <v>200</v>
      </c>
      <c r="G212" s="172">
        <v>402000</v>
      </c>
      <c r="H212" s="172">
        <v>2300000</v>
      </c>
      <c r="I212" s="172">
        <v>1500000</v>
      </c>
    </row>
    <row r="213" spans="1:9" ht="36" x14ac:dyDescent="0.25">
      <c r="A213" s="98" t="s">
        <v>582</v>
      </c>
      <c r="B213" s="169" t="s">
        <v>898</v>
      </c>
      <c r="C213" s="105" t="s">
        <v>394</v>
      </c>
      <c r="D213" s="105" t="s">
        <v>601</v>
      </c>
      <c r="E213" s="98" t="s">
        <v>617</v>
      </c>
      <c r="F213" s="98">
        <v>400</v>
      </c>
      <c r="G213" s="172">
        <v>595807</v>
      </c>
      <c r="H213" s="172">
        <v>432517</v>
      </c>
      <c r="I213" s="172">
        <v>500000</v>
      </c>
    </row>
    <row r="214" spans="1:9" ht="60" x14ac:dyDescent="0.25">
      <c r="A214" s="98" t="s">
        <v>618</v>
      </c>
      <c r="B214" s="169" t="s">
        <v>898</v>
      </c>
      <c r="C214" s="105" t="s">
        <v>394</v>
      </c>
      <c r="D214" s="105" t="s">
        <v>601</v>
      </c>
      <c r="E214" s="98" t="s">
        <v>619</v>
      </c>
      <c r="F214" s="98"/>
      <c r="G214" s="172">
        <f>G215</f>
        <v>2400000</v>
      </c>
      <c r="H214" s="172">
        <f>H215</f>
        <v>0</v>
      </c>
      <c r="I214" s="172">
        <f>I215</f>
        <v>0</v>
      </c>
    </row>
    <row r="215" spans="1:9" ht="36" x14ac:dyDescent="0.25">
      <c r="A215" s="98" t="s">
        <v>387</v>
      </c>
      <c r="B215" s="169" t="s">
        <v>898</v>
      </c>
      <c r="C215" s="105" t="s">
        <v>394</v>
      </c>
      <c r="D215" s="105" t="s">
        <v>601</v>
      </c>
      <c r="E215" s="98" t="s">
        <v>619</v>
      </c>
      <c r="F215" s="98">
        <v>200</v>
      </c>
      <c r="G215" s="172">
        <v>2400000</v>
      </c>
      <c r="H215" s="172">
        <v>0</v>
      </c>
      <c r="I215" s="172">
        <v>0</v>
      </c>
    </row>
    <row r="216" spans="1:9" ht="60" x14ac:dyDescent="0.25">
      <c r="A216" s="98" t="s">
        <v>620</v>
      </c>
      <c r="B216" s="169" t="s">
        <v>898</v>
      </c>
      <c r="C216" s="105" t="s">
        <v>394</v>
      </c>
      <c r="D216" s="105" t="s">
        <v>601</v>
      </c>
      <c r="E216" s="98" t="s">
        <v>621</v>
      </c>
      <c r="F216" s="98"/>
      <c r="G216" s="172">
        <f>G217</f>
        <v>1656586</v>
      </c>
      <c r="H216" s="172">
        <f>H217</f>
        <v>0</v>
      </c>
      <c r="I216" s="172">
        <f>I217</f>
        <v>0</v>
      </c>
    </row>
    <row r="217" spans="1:9" ht="36" x14ac:dyDescent="0.25">
      <c r="A217" s="98" t="s">
        <v>387</v>
      </c>
      <c r="B217" s="169" t="s">
        <v>898</v>
      </c>
      <c r="C217" s="105" t="s">
        <v>394</v>
      </c>
      <c r="D217" s="105" t="s">
        <v>601</v>
      </c>
      <c r="E217" s="98" t="s">
        <v>621</v>
      </c>
      <c r="F217" s="98">
        <v>200</v>
      </c>
      <c r="G217" s="172">
        <v>1656586</v>
      </c>
      <c r="H217" s="172">
        <v>0</v>
      </c>
      <c r="I217" s="172">
        <v>0</v>
      </c>
    </row>
    <row r="218" spans="1:9" ht="48" x14ac:dyDescent="0.25">
      <c r="A218" s="98" t="s">
        <v>622</v>
      </c>
      <c r="B218" s="169" t="s">
        <v>898</v>
      </c>
      <c r="C218" s="105" t="s">
        <v>394</v>
      </c>
      <c r="D218" s="105" t="s">
        <v>601</v>
      </c>
      <c r="E218" s="98" t="s">
        <v>623</v>
      </c>
      <c r="F218" s="98"/>
      <c r="G218" s="172">
        <f>G219</f>
        <v>1296558</v>
      </c>
      <c r="H218" s="172">
        <f>H219</f>
        <v>0</v>
      </c>
      <c r="I218" s="172">
        <f>I219</f>
        <v>0</v>
      </c>
    </row>
    <row r="219" spans="1:9" ht="36" x14ac:dyDescent="0.25">
      <c r="A219" s="98" t="s">
        <v>387</v>
      </c>
      <c r="B219" s="169" t="s">
        <v>898</v>
      </c>
      <c r="C219" s="105" t="s">
        <v>394</v>
      </c>
      <c r="D219" s="105" t="s">
        <v>601</v>
      </c>
      <c r="E219" s="98" t="s">
        <v>623</v>
      </c>
      <c r="F219" s="98">
        <v>200</v>
      </c>
      <c r="G219" s="172">
        <v>1296558</v>
      </c>
      <c r="H219" s="172">
        <v>0</v>
      </c>
      <c r="I219" s="172">
        <v>0</v>
      </c>
    </row>
    <row r="220" spans="1:9" ht="60" x14ac:dyDescent="0.25">
      <c r="A220" s="98" t="s">
        <v>624</v>
      </c>
      <c r="B220" s="169" t="s">
        <v>898</v>
      </c>
      <c r="C220" s="105" t="s">
        <v>394</v>
      </c>
      <c r="D220" s="105" t="s">
        <v>601</v>
      </c>
      <c r="E220" s="98" t="s">
        <v>625</v>
      </c>
      <c r="F220" s="98"/>
      <c r="G220" s="172">
        <f>G221</f>
        <v>2400000</v>
      </c>
      <c r="H220" s="172">
        <f>H221</f>
        <v>0</v>
      </c>
      <c r="I220" s="172">
        <f>I221</f>
        <v>0</v>
      </c>
    </row>
    <row r="221" spans="1:9" ht="36" x14ac:dyDescent="0.25">
      <c r="A221" s="98" t="s">
        <v>387</v>
      </c>
      <c r="B221" s="169" t="s">
        <v>898</v>
      </c>
      <c r="C221" s="105" t="s">
        <v>394</v>
      </c>
      <c r="D221" s="105" t="s">
        <v>601</v>
      </c>
      <c r="E221" s="98" t="s">
        <v>625</v>
      </c>
      <c r="F221" s="98">
        <v>200</v>
      </c>
      <c r="G221" s="172">
        <v>2400000</v>
      </c>
      <c r="H221" s="172">
        <v>0</v>
      </c>
      <c r="I221" s="172">
        <v>0</v>
      </c>
    </row>
    <row r="222" spans="1:9" ht="72" x14ac:dyDescent="0.25">
      <c r="A222" s="98" t="s">
        <v>626</v>
      </c>
      <c r="B222" s="169" t="s">
        <v>898</v>
      </c>
      <c r="C222" s="105" t="s">
        <v>394</v>
      </c>
      <c r="D222" s="105" t="s">
        <v>601</v>
      </c>
      <c r="E222" s="98" t="s">
        <v>627</v>
      </c>
      <c r="F222" s="98"/>
      <c r="G222" s="172">
        <f>G223</f>
        <v>2750622</v>
      </c>
      <c r="H222" s="172">
        <f>H223</f>
        <v>0</v>
      </c>
      <c r="I222" s="172">
        <f>I223</f>
        <v>0</v>
      </c>
    </row>
    <row r="223" spans="1:9" ht="36" x14ac:dyDescent="0.25">
      <c r="A223" s="98" t="s">
        <v>387</v>
      </c>
      <c r="B223" s="169" t="s">
        <v>898</v>
      </c>
      <c r="C223" s="105" t="s">
        <v>394</v>
      </c>
      <c r="D223" s="105" t="s">
        <v>601</v>
      </c>
      <c r="E223" s="98" t="s">
        <v>627</v>
      </c>
      <c r="F223" s="98">
        <v>200</v>
      </c>
      <c r="G223" s="172">
        <v>2750622</v>
      </c>
      <c r="H223" s="172">
        <v>0</v>
      </c>
      <c r="I223" s="172">
        <v>0</v>
      </c>
    </row>
    <row r="224" spans="1:9" ht="72" x14ac:dyDescent="0.25">
      <c r="A224" s="98" t="s">
        <v>628</v>
      </c>
      <c r="B224" s="169" t="s">
        <v>898</v>
      </c>
      <c r="C224" s="105" t="s">
        <v>394</v>
      </c>
      <c r="D224" s="105" t="s">
        <v>601</v>
      </c>
      <c r="E224" s="98" t="s">
        <v>629</v>
      </c>
      <c r="F224" s="98"/>
      <c r="G224" s="172">
        <f>G225</f>
        <v>1104391</v>
      </c>
      <c r="H224" s="172">
        <f>H225</f>
        <v>0</v>
      </c>
      <c r="I224" s="172">
        <f>I225</f>
        <v>0</v>
      </c>
    </row>
    <row r="225" spans="1:9" ht="36" x14ac:dyDescent="0.25">
      <c r="A225" s="98" t="s">
        <v>387</v>
      </c>
      <c r="B225" s="169" t="s">
        <v>898</v>
      </c>
      <c r="C225" s="105" t="s">
        <v>394</v>
      </c>
      <c r="D225" s="105" t="s">
        <v>601</v>
      </c>
      <c r="E225" s="98" t="s">
        <v>629</v>
      </c>
      <c r="F225" s="98">
        <v>200</v>
      </c>
      <c r="G225" s="172">
        <v>1104391</v>
      </c>
      <c r="H225" s="172">
        <v>0</v>
      </c>
      <c r="I225" s="172">
        <v>0</v>
      </c>
    </row>
    <row r="226" spans="1:9" ht="60" x14ac:dyDescent="0.25">
      <c r="A226" s="98" t="s">
        <v>630</v>
      </c>
      <c r="B226" s="169" t="s">
        <v>898</v>
      </c>
      <c r="C226" s="105" t="s">
        <v>394</v>
      </c>
      <c r="D226" s="105" t="s">
        <v>601</v>
      </c>
      <c r="E226" s="98" t="s">
        <v>631</v>
      </c>
      <c r="F226" s="98"/>
      <c r="G226" s="172">
        <f>G227</f>
        <v>864372</v>
      </c>
      <c r="H226" s="172">
        <f>H227</f>
        <v>0</v>
      </c>
      <c r="I226" s="172">
        <f>I227</f>
        <v>0</v>
      </c>
    </row>
    <row r="227" spans="1:9" ht="36" x14ac:dyDescent="0.25">
      <c r="A227" s="98" t="s">
        <v>387</v>
      </c>
      <c r="B227" s="169" t="s">
        <v>898</v>
      </c>
      <c r="C227" s="105" t="s">
        <v>394</v>
      </c>
      <c r="D227" s="105" t="s">
        <v>601</v>
      </c>
      <c r="E227" s="98" t="s">
        <v>631</v>
      </c>
      <c r="F227" s="98">
        <v>200</v>
      </c>
      <c r="G227" s="172">
        <v>864372</v>
      </c>
      <c r="H227" s="172">
        <v>0</v>
      </c>
      <c r="I227" s="172">
        <v>0</v>
      </c>
    </row>
    <row r="228" spans="1:9" ht="72" x14ac:dyDescent="0.25">
      <c r="A228" s="98" t="s">
        <v>632</v>
      </c>
      <c r="B228" s="169" t="s">
        <v>898</v>
      </c>
      <c r="C228" s="105" t="s">
        <v>394</v>
      </c>
      <c r="D228" s="105" t="s">
        <v>601</v>
      </c>
      <c r="E228" s="98" t="s">
        <v>633</v>
      </c>
      <c r="F228" s="98"/>
      <c r="G228" s="172">
        <f>G229</f>
        <v>2847853</v>
      </c>
      <c r="H228" s="172">
        <f>H229</f>
        <v>0</v>
      </c>
      <c r="I228" s="172">
        <f>I229</f>
        <v>0</v>
      </c>
    </row>
    <row r="229" spans="1:9" ht="36" x14ac:dyDescent="0.25">
      <c r="A229" s="98" t="s">
        <v>387</v>
      </c>
      <c r="B229" s="169" t="s">
        <v>898</v>
      </c>
      <c r="C229" s="105" t="s">
        <v>394</v>
      </c>
      <c r="D229" s="105" t="s">
        <v>601</v>
      </c>
      <c r="E229" s="98" t="s">
        <v>633</v>
      </c>
      <c r="F229" s="98">
        <v>200</v>
      </c>
      <c r="G229" s="172">
        <v>2847853</v>
      </c>
      <c r="H229" s="172">
        <v>0</v>
      </c>
      <c r="I229" s="172">
        <v>0</v>
      </c>
    </row>
    <row r="230" spans="1:9" ht="24" x14ac:dyDescent="0.25">
      <c r="A230" s="94" t="s">
        <v>634</v>
      </c>
      <c r="B230" s="167" t="s">
        <v>898</v>
      </c>
      <c r="C230" s="140" t="s">
        <v>394</v>
      </c>
      <c r="D230" s="140" t="s">
        <v>635</v>
      </c>
      <c r="E230" s="94"/>
      <c r="F230" s="98"/>
      <c r="G230" s="172">
        <f>+G231</f>
        <v>30000</v>
      </c>
      <c r="H230" s="172">
        <f>+H231</f>
        <v>30000</v>
      </c>
      <c r="I230" s="172">
        <f>+I231</f>
        <v>30000</v>
      </c>
    </row>
    <row r="231" spans="1:9" ht="36" x14ac:dyDescent="0.25">
      <c r="A231" s="98" t="s">
        <v>636</v>
      </c>
      <c r="B231" s="169" t="s">
        <v>898</v>
      </c>
      <c r="C231" s="105" t="s">
        <v>394</v>
      </c>
      <c r="D231" s="98">
        <v>12</v>
      </c>
      <c r="E231" s="98" t="s">
        <v>926</v>
      </c>
      <c r="F231" s="98"/>
      <c r="G231" s="181">
        <f>G232</f>
        <v>30000</v>
      </c>
      <c r="H231" s="181">
        <f t="shared" ref="H231:I234" si="37">H232</f>
        <v>30000</v>
      </c>
      <c r="I231" s="181">
        <f t="shared" si="37"/>
        <v>30000</v>
      </c>
    </row>
    <row r="232" spans="1:9" ht="60" x14ac:dyDescent="0.25">
      <c r="A232" s="98" t="s">
        <v>637</v>
      </c>
      <c r="B232" s="169" t="s">
        <v>898</v>
      </c>
      <c r="C232" s="105" t="s">
        <v>394</v>
      </c>
      <c r="D232" s="98">
        <v>12</v>
      </c>
      <c r="E232" s="98" t="s">
        <v>638</v>
      </c>
      <c r="F232" s="98"/>
      <c r="G232" s="181">
        <f>G233</f>
        <v>30000</v>
      </c>
      <c r="H232" s="181">
        <f t="shared" si="37"/>
        <v>30000</v>
      </c>
      <c r="I232" s="181">
        <f t="shared" si="37"/>
        <v>30000</v>
      </c>
    </row>
    <row r="233" spans="1:9" ht="72" x14ac:dyDescent="0.25">
      <c r="A233" s="98" t="s">
        <v>639</v>
      </c>
      <c r="B233" s="169" t="s">
        <v>898</v>
      </c>
      <c r="C233" s="105" t="s">
        <v>394</v>
      </c>
      <c r="D233" s="98">
        <v>12</v>
      </c>
      <c r="E233" s="98" t="s">
        <v>640</v>
      </c>
      <c r="F233" s="98"/>
      <c r="G233" s="181">
        <f>G234</f>
        <v>30000</v>
      </c>
      <c r="H233" s="181">
        <f t="shared" si="37"/>
        <v>30000</v>
      </c>
      <c r="I233" s="181">
        <f t="shared" si="37"/>
        <v>30000</v>
      </c>
    </row>
    <row r="234" spans="1:9" ht="36" x14ac:dyDescent="0.25">
      <c r="A234" s="98" t="s">
        <v>641</v>
      </c>
      <c r="B234" s="169" t="s">
        <v>898</v>
      </c>
      <c r="C234" s="105" t="s">
        <v>394</v>
      </c>
      <c r="D234" s="98">
        <v>12</v>
      </c>
      <c r="E234" s="98" t="s">
        <v>642</v>
      </c>
      <c r="F234" s="98"/>
      <c r="G234" s="181">
        <f>G235</f>
        <v>30000</v>
      </c>
      <c r="H234" s="181">
        <f t="shared" si="37"/>
        <v>30000</v>
      </c>
      <c r="I234" s="181">
        <f t="shared" si="37"/>
        <v>30000</v>
      </c>
    </row>
    <row r="235" spans="1:9" ht="36" x14ac:dyDescent="0.25">
      <c r="A235" s="98" t="s">
        <v>387</v>
      </c>
      <c r="B235" s="169" t="s">
        <v>898</v>
      </c>
      <c r="C235" s="105" t="s">
        <v>394</v>
      </c>
      <c r="D235" s="98">
        <v>12</v>
      </c>
      <c r="E235" s="98" t="s">
        <v>642</v>
      </c>
      <c r="F235" s="98">
        <v>200</v>
      </c>
      <c r="G235" s="181">
        <v>30000</v>
      </c>
      <c r="H235" s="172">
        <v>30000</v>
      </c>
      <c r="I235" s="172">
        <v>30000</v>
      </c>
    </row>
    <row r="236" spans="1:9" ht="24" x14ac:dyDescent="0.25">
      <c r="A236" s="94" t="s">
        <v>643</v>
      </c>
      <c r="B236" s="167" t="s">
        <v>898</v>
      </c>
      <c r="C236" s="156" t="s">
        <v>450</v>
      </c>
      <c r="D236" s="156"/>
      <c r="E236" s="94"/>
      <c r="F236" s="94"/>
      <c r="G236" s="168">
        <f>G237</f>
        <v>1998000</v>
      </c>
      <c r="H236" s="168">
        <f>H237</f>
        <v>300000</v>
      </c>
      <c r="I236" s="168">
        <f>I237</f>
        <v>300000</v>
      </c>
    </row>
    <row r="237" spans="1:9" x14ac:dyDescent="0.25">
      <c r="A237" s="94" t="s">
        <v>644</v>
      </c>
      <c r="B237" s="167" t="s">
        <v>898</v>
      </c>
      <c r="C237" s="156" t="s">
        <v>450</v>
      </c>
      <c r="D237" s="156" t="s">
        <v>369</v>
      </c>
      <c r="E237" s="94"/>
      <c r="F237" s="94"/>
      <c r="G237" s="168">
        <f>+G245+G238</f>
        <v>1998000</v>
      </c>
      <c r="H237" s="168">
        <f>+H245</f>
        <v>300000</v>
      </c>
      <c r="I237" s="168">
        <f>+I245</f>
        <v>300000</v>
      </c>
    </row>
    <row r="238" spans="1:9" ht="36" x14ac:dyDescent="0.25">
      <c r="A238" s="98" t="s">
        <v>499</v>
      </c>
      <c r="B238" s="169" t="s">
        <v>898</v>
      </c>
      <c r="C238" s="130" t="s">
        <v>450</v>
      </c>
      <c r="D238" s="130" t="s">
        <v>369</v>
      </c>
      <c r="E238" s="98" t="s">
        <v>1127</v>
      </c>
      <c r="F238" s="98"/>
      <c r="G238" s="170">
        <f>G239</f>
        <v>1596000</v>
      </c>
      <c r="H238" s="170">
        <f>H239</f>
        <v>0</v>
      </c>
      <c r="I238" s="170">
        <v>0</v>
      </c>
    </row>
    <row r="239" spans="1:9" ht="60" x14ac:dyDescent="0.25">
      <c r="A239" s="98" t="s">
        <v>501</v>
      </c>
      <c r="B239" s="169" t="s">
        <v>898</v>
      </c>
      <c r="C239" s="130" t="s">
        <v>450</v>
      </c>
      <c r="D239" s="130" t="s">
        <v>369</v>
      </c>
      <c r="E239" s="98" t="s">
        <v>502</v>
      </c>
      <c r="F239" s="98"/>
      <c r="G239" s="170">
        <f>G240</f>
        <v>1596000</v>
      </c>
      <c r="H239" s="170">
        <f t="shared" ref="H239:I239" si="38">H240</f>
        <v>0</v>
      </c>
      <c r="I239" s="170">
        <f t="shared" si="38"/>
        <v>0</v>
      </c>
    </row>
    <row r="240" spans="1:9" ht="48" x14ac:dyDescent="0.25">
      <c r="A240" s="98" t="s">
        <v>649</v>
      </c>
      <c r="B240" s="169" t="s">
        <v>898</v>
      </c>
      <c r="C240" s="130" t="s">
        <v>450</v>
      </c>
      <c r="D240" s="130" t="s">
        <v>369</v>
      </c>
      <c r="E240" s="98" t="s">
        <v>504</v>
      </c>
      <c r="F240" s="98"/>
      <c r="G240" s="170">
        <f>G241+G243</f>
        <v>1596000</v>
      </c>
      <c r="H240" s="170">
        <f t="shared" ref="H240:I240" si="39">H241+H243</f>
        <v>0</v>
      </c>
      <c r="I240" s="170">
        <f t="shared" si="39"/>
        <v>0</v>
      </c>
    </row>
    <row r="241" spans="1:9" ht="48" x14ac:dyDescent="0.25">
      <c r="A241" s="98" t="s">
        <v>651</v>
      </c>
      <c r="B241" s="169" t="s">
        <v>898</v>
      </c>
      <c r="C241" s="130" t="s">
        <v>450</v>
      </c>
      <c r="D241" s="130" t="s">
        <v>369</v>
      </c>
      <c r="E241" s="98" t="s">
        <v>1125</v>
      </c>
      <c r="F241" s="98"/>
      <c r="G241" s="170">
        <f>G242</f>
        <v>1038864</v>
      </c>
      <c r="H241" s="170">
        <f t="shared" ref="H241:I241" si="40">H242</f>
        <v>0</v>
      </c>
      <c r="I241" s="170">
        <f t="shared" si="40"/>
        <v>0</v>
      </c>
    </row>
    <row r="242" spans="1:9" ht="36" x14ac:dyDescent="0.25">
      <c r="A242" s="98" t="s">
        <v>582</v>
      </c>
      <c r="B242" s="169" t="s">
        <v>898</v>
      </c>
      <c r="C242" s="130" t="s">
        <v>450</v>
      </c>
      <c r="D242" s="130" t="s">
        <v>369</v>
      </c>
      <c r="E242" s="98" t="s">
        <v>1125</v>
      </c>
      <c r="F242" s="98">
        <v>400</v>
      </c>
      <c r="G242" s="170">
        <v>1038864</v>
      </c>
      <c r="H242" s="170">
        <v>0</v>
      </c>
      <c r="I242" s="170">
        <v>0</v>
      </c>
    </row>
    <row r="243" spans="1:9" ht="36" x14ac:dyDescent="0.25">
      <c r="A243" s="98" t="s">
        <v>1117</v>
      </c>
      <c r="B243" s="169" t="s">
        <v>898</v>
      </c>
      <c r="C243" s="130" t="s">
        <v>450</v>
      </c>
      <c r="D243" s="130" t="s">
        <v>369</v>
      </c>
      <c r="E243" s="98" t="s">
        <v>1118</v>
      </c>
      <c r="F243" s="98"/>
      <c r="G243" s="170">
        <f>G244</f>
        <v>557136</v>
      </c>
      <c r="H243" s="170">
        <f t="shared" ref="H243:I243" si="41">H244</f>
        <v>0</v>
      </c>
      <c r="I243" s="170">
        <f t="shared" si="41"/>
        <v>0</v>
      </c>
    </row>
    <row r="244" spans="1:9" ht="36" x14ac:dyDescent="0.25">
      <c r="A244" s="98" t="s">
        <v>582</v>
      </c>
      <c r="B244" s="169" t="s">
        <v>898</v>
      </c>
      <c r="C244" s="130" t="s">
        <v>450</v>
      </c>
      <c r="D244" s="130" t="s">
        <v>369</v>
      </c>
      <c r="E244" s="98" t="s">
        <v>1118</v>
      </c>
      <c r="F244" s="98">
        <v>400</v>
      </c>
      <c r="G244" s="170">
        <v>557136</v>
      </c>
      <c r="H244" s="170">
        <v>0</v>
      </c>
      <c r="I244" s="170">
        <v>0</v>
      </c>
    </row>
    <row r="245" spans="1:9" ht="48" x14ac:dyDescent="0.25">
      <c r="A245" s="182" t="s">
        <v>645</v>
      </c>
      <c r="B245" s="169" t="s">
        <v>898</v>
      </c>
      <c r="C245" s="130" t="s">
        <v>450</v>
      </c>
      <c r="D245" s="130" t="s">
        <v>369</v>
      </c>
      <c r="E245" s="130" t="s">
        <v>646</v>
      </c>
      <c r="F245" s="98"/>
      <c r="G245" s="170">
        <f>G246</f>
        <v>402000</v>
      </c>
      <c r="H245" s="170">
        <f>H246</f>
        <v>300000</v>
      </c>
      <c r="I245" s="170">
        <f>I246</f>
        <v>300000</v>
      </c>
    </row>
    <row r="246" spans="1:9" ht="84" x14ac:dyDescent="0.25">
      <c r="A246" s="98" t="s">
        <v>647</v>
      </c>
      <c r="B246" s="169" t="s">
        <v>898</v>
      </c>
      <c r="C246" s="130" t="s">
        <v>450</v>
      </c>
      <c r="D246" s="130" t="s">
        <v>369</v>
      </c>
      <c r="E246" s="130" t="s">
        <v>927</v>
      </c>
      <c r="F246" s="98"/>
      <c r="G246" s="170">
        <f>G247</f>
        <v>402000</v>
      </c>
      <c r="H246" s="170">
        <f t="shared" ref="H246:I246" si="42">H247</f>
        <v>300000</v>
      </c>
      <c r="I246" s="170">
        <f t="shared" si="42"/>
        <v>300000</v>
      </c>
    </row>
    <row r="247" spans="1:9" ht="36" x14ac:dyDescent="0.25">
      <c r="A247" s="98" t="s">
        <v>652</v>
      </c>
      <c r="B247" s="169" t="s">
        <v>898</v>
      </c>
      <c r="C247" s="130" t="s">
        <v>450</v>
      </c>
      <c r="D247" s="130" t="s">
        <v>369</v>
      </c>
      <c r="E247" s="98" t="s">
        <v>928</v>
      </c>
      <c r="F247" s="98"/>
      <c r="G247" s="170">
        <f t="shared" ref="G247:I248" si="43">G248</f>
        <v>402000</v>
      </c>
      <c r="H247" s="170">
        <f t="shared" si="43"/>
        <v>300000</v>
      </c>
      <c r="I247" s="170">
        <f t="shared" si="43"/>
        <v>300000</v>
      </c>
    </row>
    <row r="248" spans="1:9" ht="24" x14ac:dyDescent="0.25">
      <c r="A248" s="98" t="s">
        <v>654</v>
      </c>
      <c r="B248" s="169" t="s">
        <v>898</v>
      </c>
      <c r="C248" s="130" t="s">
        <v>450</v>
      </c>
      <c r="D248" s="130" t="s">
        <v>369</v>
      </c>
      <c r="E248" s="98" t="s">
        <v>655</v>
      </c>
      <c r="F248" s="98"/>
      <c r="G248" s="170">
        <f t="shared" si="43"/>
        <v>402000</v>
      </c>
      <c r="H248" s="170">
        <f t="shared" si="43"/>
        <v>300000</v>
      </c>
      <c r="I248" s="170">
        <f t="shared" si="43"/>
        <v>300000</v>
      </c>
    </row>
    <row r="249" spans="1:9" ht="36" x14ac:dyDescent="0.25">
      <c r="A249" s="98" t="s">
        <v>387</v>
      </c>
      <c r="B249" s="169" t="s">
        <v>898</v>
      </c>
      <c r="C249" s="130" t="s">
        <v>450</v>
      </c>
      <c r="D249" s="130" t="s">
        <v>369</v>
      </c>
      <c r="E249" s="98" t="s">
        <v>655</v>
      </c>
      <c r="F249" s="98">
        <v>200</v>
      </c>
      <c r="G249" s="170">
        <v>402000</v>
      </c>
      <c r="H249" s="170">
        <v>300000</v>
      </c>
      <c r="I249" s="170">
        <v>300000</v>
      </c>
    </row>
    <row r="250" spans="1:9" x14ac:dyDescent="0.25">
      <c r="A250" s="94" t="s">
        <v>656</v>
      </c>
      <c r="B250" s="167" t="s">
        <v>898</v>
      </c>
      <c r="C250" s="156" t="s">
        <v>657</v>
      </c>
      <c r="D250" s="156" t="s">
        <v>556</v>
      </c>
      <c r="E250" s="156"/>
      <c r="F250" s="94"/>
      <c r="G250" s="168">
        <f>G251+G257+G263</f>
        <v>2992000</v>
      </c>
      <c r="H250" s="168">
        <f>H251+H257+H263</f>
        <v>1342000</v>
      </c>
      <c r="I250" s="168">
        <f>I251+I257+I263</f>
        <v>1342000</v>
      </c>
    </row>
    <row r="251" spans="1:9" x14ac:dyDescent="0.25">
      <c r="A251" s="94" t="s">
        <v>658</v>
      </c>
      <c r="B251" s="140" t="s">
        <v>898</v>
      </c>
      <c r="C251" s="140" t="s">
        <v>657</v>
      </c>
      <c r="D251" s="140" t="s">
        <v>367</v>
      </c>
      <c r="E251" s="156"/>
      <c r="F251" s="94"/>
      <c r="G251" s="168">
        <f>G252</f>
        <v>1500000</v>
      </c>
      <c r="H251" s="168">
        <f>H252</f>
        <v>0</v>
      </c>
      <c r="I251" s="168">
        <f>I252</f>
        <v>0</v>
      </c>
    </row>
    <row r="252" spans="1:9" ht="48" x14ac:dyDescent="0.25">
      <c r="A252" s="98" t="s">
        <v>681</v>
      </c>
      <c r="B252" s="169" t="s">
        <v>898</v>
      </c>
      <c r="C252" s="105" t="s">
        <v>657</v>
      </c>
      <c r="D252" s="105" t="s">
        <v>367</v>
      </c>
      <c r="E252" s="105" t="s">
        <v>682</v>
      </c>
      <c r="F252" s="98"/>
      <c r="G252" s="173">
        <f>G253</f>
        <v>1500000</v>
      </c>
      <c r="H252" s="173">
        <f t="shared" ref="H252:I255" si="44">H253</f>
        <v>0</v>
      </c>
      <c r="I252" s="173">
        <f t="shared" si="44"/>
        <v>0</v>
      </c>
    </row>
    <row r="253" spans="1:9" ht="72" x14ac:dyDescent="0.25">
      <c r="A253" s="98" t="s">
        <v>683</v>
      </c>
      <c r="B253" s="169" t="s">
        <v>898</v>
      </c>
      <c r="C253" s="105" t="s">
        <v>657</v>
      </c>
      <c r="D253" s="105" t="s">
        <v>367</v>
      </c>
      <c r="E253" s="98" t="s">
        <v>684</v>
      </c>
      <c r="F253" s="98"/>
      <c r="G253" s="173">
        <f>G254</f>
        <v>1500000</v>
      </c>
      <c r="H253" s="173">
        <f t="shared" si="44"/>
        <v>0</v>
      </c>
      <c r="I253" s="173">
        <f t="shared" si="44"/>
        <v>0</v>
      </c>
    </row>
    <row r="254" spans="1:9" ht="36" x14ac:dyDescent="0.25">
      <c r="A254" s="98" t="s">
        <v>685</v>
      </c>
      <c r="B254" s="169" t="s">
        <v>898</v>
      </c>
      <c r="C254" s="105" t="s">
        <v>657</v>
      </c>
      <c r="D254" s="105" t="s">
        <v>367</v>
      </c>
      <c r="E254" s="105" t="s">
        <v>929</v>
      </c>
      <c r="F254" s="98"/>
      <c r="G254" s="173">
        <f>G255</f>
        <v>1500000</v>
      </c>
      <c r="H254" s="173">
        <f t="shared" si="44"/>
        <v>0</v>
      </c>
      <c r="I254" s="173">
        <f t="shared" si="44"/>
        <v>0</v>
      </c>
    </row>
    <row r="255" spans="1:9" ht="48" x14ac:dyDescent="0.25">
      <c r="A255" s="98" t="s">
        <v>650</v>
      </c>
      <c r="B255" s="169" t="s">
        <v>898</v>
      </c>
      <c r="C255" s="105" t="s">
        <v>657</v>
      </c>
      <c r="D255" s="105" t="s">
        <v>367</v>
      </c>
      <c r="E255" s="105" t="s">
        <v>688</v>
      </c>
      <c r="F255" s="98"/>
      <c r="G255" s="173">
        <f>G256</f>
        <v>1500000</v>
      </c>
      <c r="H255" s="173">
        <f t="shared" si="44"/>
        <v>0</v>
      </c>
      <c r="I255" s="173">
        <f t="shared" si="44"/>
        <v>0</v>
      </c>
    </row>
    <row r="256" spans="1:9" ht="36" x14ac:dyDescent="0.25">
      <c r="A256" s="98" t="s">
        <v>582</v>
      </c>
      <c r="B256" s="169" t="s">
        <v>898</v>
      </c>
      <c r="C256" s="105" t="s">
        <v>657</v>
      </c>
      <c r="D256" s="105" t="s">
        <v>367</v>
      </c>
      <c r="E256" s="105" t="s">
        <v>688</v>
      </c>
      <c r="F256" s="98">
        <v>400</v>
      </c>
      <c r="G256" s="173">
        <v>1500000</v>
      </c>
      <c r="H256" s="173">
        <v>0</v>
      </c>
      <c r="I256" s="173">
        <v>0</v>
      </c>
    </row>
    <row r="257" spans="1:9" x14ac:dyDescent="0.25">
      <c r="A257" s="94" t="s">
        <v>755</v>
      </c>
      <c r="B257" s="167" t="s">
        <v>898</v>
      </c>
      <c r="C257" s="140" t="s">
        <v>657</v>
      </c>
      <c r="D257" s="140" t="s">
        <v>657</v>
      </c>
      <c r="E257" s="140"/>
      <c r="F257" s="94"/>
      <c r="G257" s="176">
        <f>G258</f>
        <v>200000</v>
      </c>
      <c r="H257" s="176">
        <f t="shared" ref="H257:I261" si="45">H258</f>
        <v>50000</v>
      </c>
      <c r="I257" s="176">
        <f t="shared" si="45"/>
        <v>50000</v>
      </c>
    </row>
    <row r="258" spans="1:9" ht="72" x14ac:dyDescent="0.25">
      <c r="A258" s="98" t="s">
        <v>930</v>
      </c>
      <c r="B258" s="169" t="s">
        <v>898</v>
      </c>
      <c r="C258" s="105" t="s">
        <v>657</v>
      </c>
      <c r="D258" s="105" t="s">
        <v>657</v>
      </c>
      <c r="E258" s="105" t="s">
        <v>757</v>
      </c>
      <c r="F258" s="98"/>
      <c r="G258" s="173">
        <f>G259</f>
        <v>200000</v>
      </c>
      <c r="H258" s="173">
        <f t="shared" si="45"/>
        <v>50000</v>
      </c>
      <c r="I258" s="173">
        <f t="shared" si="45"/>
        <v>50000</v>
      </c>
    </row>
    <row r="259" spans="1:9" ht="96" x14ac:dyDescent="0.25">
      <c r="A259" s="98" t="s">
        <v>931</v>
      </c>
      <c r="B259" s="169" t="s">
        <v>898</v>
      </c>
      <c r="C259" s="105" t="s">
        <v>657</v>
      </c>
      <c r="D259" s="105" t="s">
        <v>657</v>
      </c>
      <c r="E259" s="105" t="s">
        <v>759</v>
      </c>
      <c r="F259" s="98"/>
      <c r="G259" s="173">
        <f>G260</f>
        <v>200000</v>
      </c>
      <c r="H259" s="173">
        <f t="shared" si="45"/>
        <v>50000</v>
      </c>
      <c r="I259" s="173">
        <f t="shared" si="45"/>
        <v>50000</v>
      </c>
    </row>
    <row r="260" spans="1:9" ht="84" x14ac:dyDescent="0.25">
      <c r="A260" s="98" t="s">
        <v>760</v>
      </c>
      <c r="B260" s="169" t="s">
        <v>898</v>
      </c>
      <c r="C260" s="105" t="s">
        <v>657</v>
      </c>
      <c r="D260" s="105" t="s">
        <v>657</v>
      </c>
      <c r="E260" s="105" t="s">
        <v>761</v>
      </c>
      <c r="F260" s="98"/>
      <c r="G260" s="173">
        <f>G261</f>
        <v>200000</v>
      </c>
      <c r="H260" s="173">
        <f t="shared" si="45"/>
        <v>50000</v>
      </c>
      <c r="I260" s="173">
        <f t="shared" si="45"/>
        <v>50000</v>
      </c>
    </row>
    <row r="261" spans="1:9" ht="24" x14ac:dyDescent="0.25">
      <c r="A261" s="98" t="s">
        <v>762</v>
      </c>
      <c r="B261" s="169" t="s">
        <v>898</v>
      </c>
      <c r="C261" s="105" t="s">
        <v>657</v>
      </c>
      <c r="D261" s="105" t="s">
        <v>657</v>
      </c>
      <c r="E261" s="105" t="s">
        <v>764</v>
      </c>
      <c r="F261" s="98"/>
      <c r="G261" s="173">
        <f>G262</f>
        <v>200000</v>
      </c>
      <c r="H261" s="173">
        <f t="shared" si="45"/>
        <v>50000</v>
      </c>
      <c r="I261" s="173">
        <f t="shared" si="45"/>
        <v>50000</v>
      </c>
    </row>
    <row r="262" spans="1:9" ht="36" x14ac:dyDescent="0.25">
      <c r="A262" s="98" t="s">
        <v>387</v>
      </c>
      <c r="B262" s="169" t="s">
        <v>898</v>
      </c>
      <c r="C262" s="105" t="s">
        <v>657</v>
      </c>
      <c r="D262" s="105" t="s">
        <v>657</v>
      </c>
      <c r="E262" s="105" t="s">
        <v>764</v>
      </c>
      <c r="F262" s="98">
        <v>200</v>
      </c>
      <c r="G262" s="173">
        <v>200000</v>
      </c>
      <c r="H262" s="173">
        <v>50000</v>
      </c>
      <c r="I262" s="173">
        <v>50000</v>
      </c>
    </row>
    <row r="263" spans="1:9" x14ac:dyDescent="0.25">
      <c r="A263" s="94" t="s">
        <v>765</v>
      </c>
      <c r="B263" s="167" t="s">
        <v>898</v>
      </c>
      <c r="C263" s="140" t="s">
        <v>657</v>
      </c>
      <c r="D263" s="140" t="s">
        <v>601</v>
      </c>
      <c r="E263" s="140"/>
      <c r="F263" s="94"/>
      <c r="G263" s="176">
        <f>G264</f>
        <v>1292000</v>
      </c>
      <c r="H263" s="176">
        <f t="shared" ref="H263:I265" si="46">H264</f>
        <v>1292000</v>
      </c>
      <c r="I263" s="176">
        <f t="shared" si="46"/>
        <v>1292000</v>
      </c>
    </row>
    <row r="264" spans="1:9" ht="72" x14ac:dyDescent="0.25">
      <c r="A264" s="98" t="s">
        <v>930</v>
      </c>
      <c r="B264" s="169" t="s">
        <v>898</v>
      </c>
      <c r="C264" s="105" t="s">
        <v>657</v>
      </c>
      <c r="D264" s="105" t="s">
        <v>601</v>
      </c>
      <c r="E264" s="105" t="s">
        <v>757</v>
      </c>
      <c r="F264" s="98"/>
      <c r="G264" s="173">
        <f>G265</f>
        <v>1292000</v>
      </c>
      <c r="H264" s="173">
        <f t="shared" si="46"/>
        <v>1292000</v>
      </c>
      <c r="I264" s="173">
        <f t="shared" si="46"/>
        <v>1292000</v>
      </c>
    </row>
    <row r="265" spans="1:9" ht="108" x14ac:dyDescent="0.25">
      <c r="A265" s="98" t="s">
        <v>932</v>
      </c>
      <c r="B265" s="169" t="s">
        <v>898</v>
      </c>
      <c r="C265" s="105" t="s">
        <v>657</v>
      </c>
      <c r="D265" s="105" t="s">
        <v>601</v>
      </c>
      <c r="E265" s="105" t="s">
        <v>770</v>
      </c>
      <c r="F265" s="98"/>
      <c r="G265" s="173">
        <f>G266</f>
        <v>1292000</v>
      </c>
      <c r="H265" s="173">
        <f t="shared" si="46"/>
        <v>1292000</v>
      </c>
      <c r="I265" s="173">
        <f t="shared" si="46"/>
        <v>1292000</v>
      </c>
    </row>
    <row r="266" spans="1:9" ht="36" x14ac:dyDescent="0.25">
      <c r="A266" s="98" t="s">
        <v>771</v>
      </c>
      <c r="B266" s="169" t="s">
        <v>898</v>
      </c>
      <c r="C266" s="105" t="s">
        <v>657</v>
      </c>
      <c r="D266" s="105" t="s">
        <v>601</v>
      </c>
      <c r="E266" s="105" t="s">
        <v>772</v>
      </c>
      <c r="F266" s="98"/>
      <c r="G266" s="173">
        <f>G267+G269</f>
        <v>1292000</v>
      </c>
      <c r="H266" s="173">
        <f>H267+H269</f>
        <v>1292000</v>
      </c>
      <c r="I266" s="173">
        <f>I267+I269</f>
        <v>1292000</v>
      </c>
    </row>
    <row r="267" spans="1:9" ht="48" x14ac:dyDescent="0.25">
      <c r="A267" s="98" t="s">
        <v>933</v>
      </c>
      <c r="B267" s="169" t="s">
        <v>898</v>
      </c>
      <c r="C267" s="105" t="s">
        <v>657</v>
      </c>
      <c r="D267" s="105" t="s">
        <v>601</v>
      </c>
      <c r="E267" s="105" t="s">
        <v>776</v>
      </c>
      <c r="F267" s="98"/>
      <c r="G267" s="173">
        <f>G268</f>
        <v>439280</v>
      </c>
      <c r="H267" s="173">
        <f>H268</f>
        <v>0</v>
      </c>
      <c r="I267" s="173">
        <f>I268</f>
        <v>0</v>
      </c>
    </row>
    <row r="268" spans="1:9" ht="24" x14ac:dyDescent="0.25">
      <c r="A268" s="98" t="s">
        <v>527</v>
      </c>
      <c r="B268" s="169" t="s">
        <v>898</v>
      </c>
      <c r="C268" s="105" t="s">
        <v>657</v>
      </c>
      <c r="D268" s="105" t="s">
        <v>601</v>
      </c>
      <c r="E268" s="105" t="s">
        <v>776</v>
      </c>
      <c r="F268" s="98">
        <v>300</v>
      </c>
      <c r="G268" s="173">
        <v>439280</v>
      </c>
      <c r="H268" s="173">
        <v>0</v>
      </c>
      <c r="I268" s="173">
        <v>0</v>
      </c>
    </row>
    <row r="269" spans="1:9" ht="24" x14ac:dyDescent="0.25">
      <c r="A269" s="98" t="s">
        <v>775</v>
      </c>
      <c r="B269" s="169" t="s">
        <v>898</v>
      </c>
      <c r="C269" s="105" t="s">
        <v>657</v>
      </c>
      <c r="D269" s="105" t="s">
        <v>601</v>
      </c>
      <c r="E269" s="105" t="s">
        <v>777</v>
      </c>
      <c r="F269" s="98"/>
      <c r="G269" s="173">
        <f>G270</f>
        <v>852720</v>
      </c>
      <c r="H269" s="173">
        <f>H270</f>
        <v>1292000</v>
      </c>
      <c r="I269" s="173">
        <f>I270</f>
        <v>1292000</v>
      </c>
    </row>
    <row r="270" spans="1:9" ht="24" x14ac:dyDescent="0.25">
      <c r="A270" s="98" t="s">
        <v>527</v>
      </c>
      <c r="B270" s="169" t="s">
        <v>898</v>
      </c>
      <c r="C270" s="105" t="s">
        <v>657</v>
      </c>
      <c r="D270" s="105" t="s">
        <v>601</v>
      </c>
      <c r="E270" s="105" t="s">
        <v>777</v>
      </c>
      <c r="F270" s="98">
        <v>300</v>
      </c>
      <c r="G270" s="173">
        <v>852720</v>
      </c>
      <c r="H270" s="173">
        <v>1292000</v>
      </c>
      <c r="I270" s="173">
        <v>1292000</v>
      </c>
    </row>
    <row r="271" spans="1:9" x14ac:dyDescent="0.25">
      <c r="A271" s="94" t="s">
        <v>778</v>
      </c>
      <c r="B271" s="167" t="s">
        <v>898</v>
      </c>
      <c r="C271" s="140" t="s">
        <v>593</v>
      </c>
      <c r="D271" s="140" t="s">
        <v>556</v>
      </c>
      <c r="E271" s="140"/>
      <c r="F271" s="94"/>
      <c r="G271" s="176">
        <f t="shared" ref="G271:I272" si="47">G272</f>
        <v>38481538</v>
      </c>
      <c r="H271" s="176">
        <f t="shared" si="47"/>
        <v>33273081</v>
      </c>
      <c r="I271" s="176">
        <f t="shared" si="47"/>
        <v>34295081</v>
      </c>
    </row>
    <row r="272" spans="1:9" x14ac:dyDescent="0.25">
      <c r="A272" s="94" t="s">
        <v>779</v>
      </c>
      <c r="B272" s="167" t="s">
        <v>898</v>
      </c>
      <c r="C272" s="140" t="s">
        <v>593</v>
      </c>
      <c r="D272" s="140" t="s">
        <v>367</v>
      </c>
      <c r="E272" s="140"/>
      <c r="F272" s="94"/>
      <c r="G272" s="176">
        <f t="shared" si="47"/>
        <v>38481538</v>
      </c>
      <c r="H272" s="176">
        <f t="shared" si="47"/>
        <v>33273081</v>
      </c>
      <c r="I272" s="176">
        <f t="shared" si="47"/>
        <v>34295081</v>
      </c>
    </row>
    <row r="273" spans="1:9" ht="60" x14ac:dyDescent="0.25">
      <c r="A273" s="98" t="s">
        <v>780</v>
      </c>
      <c r="B273" s="169" t="s">
        <v>898</v>
      </c>
      <c r="C273" s="105" t="s">
        <v>593</v>
      </c>
      <c r="D273" s="105" t="s">
        <v>367</v>
      </c>
      <c r="E273" s="105" t="s">
        <v>781</v>
      </c>
      <c r="F273" s="98"/>
      <c r="G273" s="173">
        <f>G274+G286+G292</f>
        <v>38481538</v>
      </c>
      <c r="H273" s="173">
        <f>H274+H286+H292</f>
        <v>33273081</v>
      </c>
      <c r="I273" s="173">
        <f>I274+I286+I292</f>
        <v>34295081</v>
      </c>
    </row>
    <row r="274" spans="1:9" ht="60" x14ac:dyDescent="0.25">
      <c r="A274" s="98" t="s">
        <v>934</v>
      </c>
      <c r="B274" s="169" t="s">
        <v>898</v>
      </c>
      <c r="C274" s="105" t="s">
        <v>593</v>
      </c>
      <c r="D274" s="105" t="s">
        <v>367</v>
      </c>
      <c r="E274" s="105" t="s">
        <v>783</v>
      </c>
      <c r="F274" s="98"/>
      <c r="G274" s="173">
        <f>G275</f>
        <v>24295457</v>
      </c>
      <c r="H274" s="173">
        <f>H275</f>
        <v>19174000</v>
      </c>
      <c r="I274" s="173">
        <f>I275</f>
        <v>19684000</v>
      </c>
    </row>
    <row r="275" spans="1:9" ht="36" x14ac:dyDescent="0.25">
      <c r="A275" s="98" t="s">
        <v>784</v>
      </c>
      <c r="B275" s="169" t="s">
        <v>898</v>
      </c>
      <c r="C275" s="105" t="s">
        <v>593</v>
      </c>
      <c r="D275" s="105" t="s">
        <v>367</v>
      </c>
      <c r="E275" s="105" t="s">
        <v>785</v>
      </c>
      <c r="F275" s="98"/>
      <c r="G275" s="173">
        <f>G276+G278+G280+G284</f>
        <v>24295457</v>
      </c>
      <c r="H275" s="173">
        <f>H276+H278+H280+H284</f>
        <v>19174000</v>
      </c>
      <c r="I275" s="173">
        <f>I276+I278+I280+I284</f>
        <v>19684000</v>
      </c>
    </row>
    <row r="276" spans="1:9" ht="48" x14ac:dyDescent="0.25">
      <c r="A276" s="98" t="s">
        <v>786</v>
      </c>
      <c r="B276" s="169" t="s">
        <v>898</v>
      </c>
      <c r="C276" s="105" t="s">
        <v>593</v>
      </c>
      <c r="D276" s="105" t="s">
        <v>367</v>
      </c>
      <c r="E276" s="105" t="s">
        <v>787</v>
      </c>
      <c r="F276" s="98"/>
      <c r="G276" s="173">
        <f>G277</f>
        <v>5345457</v>
      </c>
      <c r="H276" s="173">
        <f>H277</f>
        <v>0</v>
      </c>
      <c r="I276" s="173">
        <f>I277</f>
        <v>0</v>
      </c>
    </row>
    <row r="277" spans="1:9" ht="72" x14ac:dyDescent="0.25">
      <c r="A277" s="98" t="s">
        <v>376</v>
      </c>
      <c r="B277" s="169" t="s">
        <v>898</v>
      </c>
      <c r="C277" s="105" t="s">
        <v>593</v>
      </c>
      <c r="D277" s="105" t="s">
        <v>367</v>
      </c>
      <c r="E277" s="105" t="s">
        <v>787</v>
      </c>
      <c r="F277" s="98">
        <v>100</v>
      </c>
      <c r="G277" s="173">
        <v>5345457</v>
      </c>
      <c r="H277" s="173">
        <v>0</v>
      </c>
      <c r="I277" s="173">
        <v>0</v>
      </c>
    </row>
    <row r="278" spans="1:9" ht="48" x14ac:dyDescent="0.25">
      <c r="A278" s="98" t="s">
        <v>788</v>
      </c>
      <c r="B278" s="169" t="s">
        <v>898</v>
      </c>
      <c r="C278" s="105" t="s">
        <v>593</v>
      </c>
      <c r="D278" s="105" t="s">
        <v>367</v>
      </c>
      <c r="E278" s="105" t="s">
        <v>789</v>
      </c>
      <c r="F278" s="98"/>
      <c r="G278" s="173">
        <f>G279</f>
        <v>14453400</v>
      </c>
      <c r="H278" s="173">
        <f>H279</f>
        <v>17013000</v>
      </c>
      <c r="I278" s="173">
        <f>I279</f>
        <v>17523000</v>
      </c>
    </row>
    <row r="279" spans="1:9" ht="72" x14ac:dyDescent="0.25">
      <c r="A279" s="98" t="s">
        <v>376</v>
      </c>
      <c r="B279" s="169" t="s">
        <v>898</v>
      </c>
      <c r="C279" s="105" t="s">
        <v>593</v>
      </c>
      <c r="D279" s="105" t="s">
        <v>367</v>
      </c>
      <c r="E279" s="105" t="s">
        <v>789</v>
      </c>
      <c r="F279" s="98">
        <v>100</v>
      </c>
      <c r="G279" s="173">
        <v>14453400</v>
      </c>
      <c r="H279" s="173">
        <v>17013000</v>
      </c>
      <c r="I279" s="173">
        <v>17523000</v>
      </c>
    </row>
    <row r="280" spans="1:9" ht="36" x14ac:dyDescent="0.25">
      <c r="A280" s="98" t="s">
        <v>533</v>
      </c>
      <c r="B280" s="169" t="s">
        <v>898</v>
      </c>
      <c r="C280" s="105" t="s">
        <v>593</v>
      </c>
      <c r="D280" s="105" t="s">
        <v>367</v>
      </c>
      <c r="E280" s="105" t="s">
        <v>790</v>
      </c>
      <c r="F280" s="98"/>
      <c r="G280" s="173">
        <f>G282+G283+G281</f>
        <v>4496600</v>
      </c>
      <c r="H280" s="173">
        <f t="shared" ref="H280:I280" si="48">H282+H283+H281</f>
        <v>2161000</v>
      </c>
      <c r="I280" s="173">
        <f t="shared" si="48"/>
        <v>2161000</v>
      </c>
    </row>
    <row r="281" spans="1:9" ht="72" x14ac:dyDescent="0.25">
      <c r="A281" s="98" t="s">
        <v>376</v>
      </c>
      <c r="B281" s="169" t="s">
        <v>898</v>
      </c>
      <c r="C281" s="105" t="s">
        <v>593</v>
      </c>
      <c r="D281" s="105" t="s">
        <v>367</v>
      </c>
      <c r="E281" s="105" t="s">
        <v>790</v>
      </c>
      <c r="F281" s="98">
        <v>100</v>
      </c>
      <c r="G281" s="173">
        <v>1013600</v>
      </c>
      <c r="H281" s="173">
        <v>0</v>
      </c>
      <c r="I281" s="173">
        <v>0</v>
      </c>
    </row>
    <row r="282" spans="1:9" ht="36" x14ac:dyDescent="0.25">
      <c r="A282" s="98" t="s">
        <v>387</v>
      </c>
      <c r="B282" s="169" t="s">
        <v>898</v>
      </c>
      <c r="C282" s="105" t="s">
        <v>593</v>
      </c>
      <c r="D282" s="105" t="s">
        <v>367</v>
      </c>
      <c r="E282" s="105" t="s">
        <v>790</v>
      </c>
      <c r="F282" s="98">
        <v>200</v>
      </c>
      <c r="G282" s="173">
        <v>3422000</v>
      </c>
      <c r="H282" s="173">
        <v>2100000</v>
      </c>
      <c r="I282" s="173">
        <v>2100000</v>
      </c>
    </row>
    <row r="283" spans="1:9" x14ac:dyDescent="0.25">
      <c r="A283" s="98" t="s">
        <v>440</v>
      </c>
      <c r="B283" s="169" t="s">
        <v>898</v>
      </c>
      <c r="C283" s="105" t="s">
        <v>593</v>
      </c>
      <c r="D283" s="105" t="s">
        <v>367</v>
      </c>
      <c r="E283" s="105" t="s">
        <v>790</v>
      </c>
      <c r="F283" s="98">
        <v>800</v>
      </c>
      <c r="G283" s="173">
        <v>61000</v>
      </c>
      <c r="H283" s="173">
        <v>61000</v>
      </c>
      <c r="I283" s="173">
        <v>61000</v>
      </c>
    </row>
    <row r="284" spans="1:9" ht="48" x14ac:dyDescent="0.25">
      <c r="A284" s="98" t="s">
        <v>791</v>
      </c>
      <c r="B284" s="169" t="s">
        <v>898</v>
      </c>
      <c r="C284" s="105" t="s">
        <v>593</v>
      </c>
      <c r="D284" s="105" t="s">
        <v>367</v>
      </c>
      <c r="E284" s="105" t="s">
        <v>792</v>
      </c>
      <c r="F284" s="98"/>
      <c r="G284" s="173">
        <f>G285</f>
        <v>0</v>
      </c>
      <c r="H284" s="173">
        <f>H285</f>
        <v>0</v>
      </c>
      <c r="I284" s="173">
        <f>I285</f>
        <v>0</v>
      </c>
    </row>
    <row r="285" spans="1:9" ht="36" x14ac:dyDescent="0.25">
      <c r="A285" s="98" t="s">
        <v>387</v>
      </c>
      <c r="B285" s="169" t="s">
        <v>898</v>
      </c>
      <c r="C285" s="105" t="s">
        <v>593</v>
      </c>
      <c r="D285" s="105" t="s">
        <v>367</v>
      </c>
      <c r="E285" s="105" t="s">
        <v>792</v>
      </c>
      <c r="F285" s="98">
        <v>200</v>
      </c>
      <c r="G285" s="173">
        <v>0</v>
      </c>
      <c r="H285" s="173">
        <v>0</v>
      </c>
      <c r="I285" s="173">
        <v>0</v>
      </c>
    </row>
    <row r="286" spans="1:9" ht="72" x14ac:dyDescent="0.25">
      <c r="A286" s="98" t="s">
        <v>793</v>
      </c>
      <c r="B286" s="169" t="s">
        <v>898</v>
      </c>
      <c r="C286" s="105" t="s">
        <v>593</v>
      </c>
      <c r="D286" s="105" t="s">
        <v>367</v>
      </c>
      <c r="E286" s="105" t="s">
        <v>794</v>
      </c>
      <c r="F286" s="98"/>
      <c r="G286" s="173">
        <f t="shared" ref="G286:I287" si="49">G287</f>
        <v>11684000</v>
      </c>
      <c r="H286" s="173">
        <f t="shared" si="49"/>
        <v>11597000</v>
      </c>
      <c r="I286" s="173">
        <f t="shared" si="49"/>
        <v>12109000</v>
      </c>
    </row>
    <row r="287" spans="1:9" ht="36" x14ac:dyDescent="0.25">
      <c r="A287" s="98" t="s">
        <v>795</v>
      </c>
      <c r="B287" s="169" t="s">
        <v>898</v>
      </c>
      <c r="C287" s="105" t="s">
        <v>593</v>
      </c>
      <c r="D287" s="105" t="s">
        <v>367</v>
      </c>
      <c r="E287" s="105" t="s">
        <v>935</v>
      </c>
      <c r="F287" s="98"/>
      <c r="G287" s="173">
        <f t="shared" si="49"/>
        <v>11684000</v>
      </c>
      <c r="H287" s="173">
        <f t="shared" si="49"/>
        <v>11597000</v>
      </c>
      <c r="I287" s="173">
        <f t="shared" si="49"/>
        <v>12109000</v>
      </c>
    </row>
    <row r="288" spans="1:9" ht="36" x14ac:dyDescent="0.25">
      <c r="A288" s="98" t="s">
        <v>533</v>
      </c>
      <c r="B288" s="169" t="s">
        <v>898</v>
      </c>
      <c r="C288" s="105" t="s">
        <v>593</v>
      </c>
      <c r="D288" s="105" t="s">
        <v>367</v>
      </c>
      <c r="E288" s="105" t="s">
        <v>797</v>
      </c>
      <c r="F288" s="98"/>
      <c r="G288" s="173">
        <f>G289+G290+G291</f>
        <v>11684000</v>
      </c>
      <c r="H288" s="173">
        <f>H289+H290+H291</f>
        <v>11597000</v>
      </c>
      <c r="I288" s="173">
        <f>I289+I290+I291</f>
        <v>12109000</v>
      </c>
    </row>
    <row r="289" spans="1:9" ht="72" x14ac:dyDescent="0.25">
      <c r="A289" s="98" t="s">
        <v>376</v>
      </c>
      <c r="B289" s="169" t="s">
        <v>898</v>
      </c>
      <c r="C289" s="105" t="s">
        <v>593</v>
      </c>
      <c r="D289" s="105" t="s">
        <v>367</v>
      </c>
      <c r="E289" s="105" t="s">
        <v>797</v>
      </c>
      <c r="F289" s="98">
        <v>100</v>
      </c>
      <c r="G289" s="173">
        <v>9099000</v>
      </c>
      <c r="H289" s="173">
        <v>10008000</v>
      </c>
      <c r="I289" s="173">
        <v>10520000</v>
      </c>
    </row>
    <row r="290" spans="1:9" ht="36" x14ac:dyDescent="0.25">
      <c r="A290" s="98" t="s">
        <v>387</v>
      </c>
      <c r="B290" s="169" t="s">
        <v>898</v>
      </c>
      <c r="C290" s="105" t="s">
        <v>593</v>
      </c>
      <c r="D290" s="105" t="s">
        <v>367</v>
      </c>
      <c r="E290" s="105" t="s">
        <v>797</v>
      </c>
      <c r="F290" s="98">
        <v>200</v>
      </c>
      <c r="G290" s="173">
        <v>2526000</v>
      </c>
      <c r="H290" s="173">
        <v>1530000</v>
      </c>
      <c r="I290" s="173">
        <v>1530000</v>
      </c>
    </row>
    <row r="291" spans="1:9" x14ac:dyDescent="0.25">
      <c r="A291" s="98" t="s">
        <v>440</v>
      </c>
      <c r="B291" s="169" t="s">
        <v>898</v>
      </c>
      <c r="C291" s="105" t="s">
        <v>593</v>
      </c>
      <c r="D291" s="105" t="s">
        <v>367</v>
      </c>
      <c r="E291" s="105" t="s">
        <v>797</v>
      </c>
      <c r="F291" s="98">
        <v>800</v>
      </c>
      <c r="G291" s="173">
        <v>59000</v>
      </c>
      <c r="H291" s="173">
        <v>59000</v>
      </c>
      <c r="I291" s="173">
        <v>59000</v>
      </c>
    </row>
    <row r="292" spans="1:9" ht="72" x14ac:dyDescent="0.25">
      <c r="A292" s="98" t="s">
        <v>936</v>
      </c>
      <c r="B292" s="169" t="s">
        <v>898</v>
      </c>
      <c r="C292" s="105" t="s">
        <v>593</v>
      </c>
      <c r="D292" s="105" t="s">
        <v>367</v>
      </c>
      <c r="E292" s="105" t="s">
        <v>799</v>
      </c>
      <c r="F292" s="98"/>
      <c r="G292" s="173">
        <f t="shared" ref="G292:I293" si="50">G293</f>
        <v>2502081</v>
      </c>
      <c r="H292" s="173">
        <f t="shared" si="50"/>
        <v>2502081</v>
      </c>
      <c r="I292" s="173">
        <f t="shared" si="50"/>
        <v>2502081</v>
      </c>
    </row>
    <row r="293" spans="1:9" ht="48" x14ac:dyDescent="0.25">
      <c r="A293" s="98" t="s">
        <v>800</v>
      </c>
      <c r="B293" s="169" t="s">
        <v>898</v>
      </c>
      <c r="C293" s="105" t="s">
        <v>593</v>
      </c>
      <c r="D293" s="105" t="s">
        <v>367</v>
      </c>
      <c r="E293" s="105" t="s">
        <v>801</v>
      </c>
      <c r="F293" s="98"/>
      <c r="G293" s="173">
        <f t="shared" si="50"/>
        <v>2502081</v>
      </c>
      <c r="H293" s="173">
        <f t="shared" si="50"/>
        <v>2502081</v>
      </c>
      <c r="I293" s="173">
        <f t="shared" si="50"/>
        <v>2502081</v>
      </c>
    </row>
    <row r="294" spans="1:9" ht="72" x14ac:dyDescent="0.25">
      <c r="A294" s="98" t="s">
        <v>802</v>
      </c>
      <c r="B294" s="169" t="s">
        <v>898</v>
      </c>
      <c r="C294" s="105" t="s">
        <v>593</v>
      </c>
      <c r="D294" s="105" t="s">
        <v>367</v>
      </c>
      <c r="E294" s="105" t="s">
        <v>803</v>
      </c>
      <c r="F294" s="98"/>
      <c r="G294" s="173">
        <f>G295+G296</f>
        <v>2502081</v>
      </c>
      <c r="H294" s="173">
        <f>H295+H296</f>
        <v>2502081</v>
      </c>
      <c r="I294" s="173">
        <f>I295+I296</f>
        <v>2502081</v>
      </c>
    </row>
    <row r="295" spans="1:9" ht="72" x14ac:dyDescent="0.25">
      <c r="A295" s="98" t="s">
        <v>376</v>
      </c>
      <c r="B295" s="169" t="s">
        <v>898</v>
      </c>
      <c r="C295" s="105" t="s">
        <v>593</v>
      </c>
      <c r="D295" s="105" t="s">
        <v>367</v>
      </c>
      <c r="E295" s="105" t="s">
        <v>803</v>
      </c>
      <c r="F295" s="98">
        <v>100</v>
      </c>
      <c r="G295" s="173">
        <v>1630881</v>
      </c>
      <c r="H295" s="173">
        <v>1630881</v>
      </c>
      <c r="I295" s="173">
        <v>1630881</v>
      </c>
    </row>
    <row r="296" spans="1:9" ht="24" x14ac:dyDescent="0.25">
      <c r="A296" s="98" t="s">
        <v>527</v>
      </c>
      <c r="B296" s="169" t="s">
        <v>898</v>
      </c>
      <c r="C296" s="105" t="s">
        <v>593</v>
      </c>
      <c r="D296" s="105" t="s">
        <v>367</v>
      </c>
      <c r="E296" s="105" t="s">
        <v>803</v>
      </c>
      <c r="F296" s="98">
        <v>300</v>
      </c>
      <c r="G296" s="173">
        <v>871200</v>
      </c>
      <c r="H296" s="173">
        <v>871200</v>
      </c>
      <c r="I296" s="173">
        <v>871200</v>
      </c>
    </row>
    <row r="297" spans="1:9" x14ac:dyDescent="0.25">
      <c r="A297" s="183" t="s">
        <v>804</v>
      </c>
      <c r="B297" s="167" t="s">
        <v>898</v>
      </c>
      <c r="C297" s="140" t="s">
        <v>601</v>
      </c>
      <c r="D297" s="140" t="s">
        <v>556</v>
      </c>
      <c r="E297" s="94"/>
      <c r="F297" s="94"/>
      <c r="G297" s="168">
        <f>G298</f>
        <v>2077930</v>
      </c>
      <c r="H297" s="168">
        <f t="shared" ref="H297:I301" si="51">H298</f>
        <v>2077930</v>
      </c>
      <c r="I297" s="168">
        <f t="shared" si="51"/>
        <v>2077930</v>
      </c>
    </row>
    <row r="298" spans="1:9" ht="24" x14ac:dyDescent="0.25">
      <c r="A298" s="183" t="s">
        <v>805</v>
      </c>
      <c r="B298" s="167" t="s">
        <v>898</v>
      </c>
      <c r="C298" s="140" t="s">
        <v>601</v>
      </c>
      <c r="D298" s="140" t="s">
        <v>657</v>
      </c>
      <c r="E298" s="94"/>
      <c r="F298" s="94"/>
      <c r="G298" s="168">
        <f>G299</f>
        <v>2077930</v>
      </c>
      <c r="H298" s="168">
        <f t="shared" si="51"/>
        <v>2077930</v>
      </c>
      <c r="I298" s="168">
        <f t="shared" si="51"/>
        <v>2077930</v>
      </c>
    </row>
    <row r="299" spans="1:9" ht="24" x14ac:dyDescent="0.25">
      <c r="A299" s="98" t="s">
        <v>444</v>
      </c>
      <c r="B299" s="169" t="s">
        <v>898</v>
      </c>
      <c r="C299" s="105" t="s">
        <v>601</v>
      </c>
      <c r="D299" s="105" t="s">
        <v>657</v>
      </c>
      <c r="E299" s="98" t="s">
        <v>445</v>
      </c>
      <c r="F299" s="98"/>
      <c r="G299" s="170">
        <f>G300</f>
        <v>2077930</v>
      </c>
      <c r="H299" s="170">
        <f t="shared" si="51"/>
        <v>2077930</v>
      </c>
      <c r="I299" s="170">
        <f t="shared" si="51"/>
        <v>2077930</v>
      </c>
    </row>
    <row r="300" spans="1:9" ht="36" x14ac:dyDescent="0.25">
      <c r="A300" s="98" t="s">
        <v>937</v>
      </c>
      <c r="B300" s="169" t="s">
        <v>898</v>
      </c>
      <c r="C300" s="105" t="s">
        <v>601</v>
      </c>
      <c r="D300" s="105" t="s">
        <v>657</v>
      </c>
      <c r="E300" s="98" t="s">
        <v>447</v>
      </c>
      <c r="F300" s="98"/>
      <c r="G300" s="170">
        <f>G301</f>
        <v>2077930</v>
      </c>
      <c r="H300" s="170">
        <f t="shared" si="51"/>
        <v>2077930</v>
      </c>
      <c r="I300" s="170">
        <f t="shared" si="51"/>
        <v>2077930</v>
      </c>
    </row>
    <row r="301" spans="1:9" ht="36" x14ac:dyDescent="0.25">
      <c r="A301" s="98" t="s">
        <v>807</v>
      </c>
      <c r="B301" s="169" t="s">
        <v>898</v>
      </c>
      <c r="C301" s="105" t="s">
        <v>601</v>
      </c>
      <c r="D301" s="105" t="s">
        <v>657</v>
      </c>
      <c r="E301" s="98" t="s">
        <v>938</v>
      </c>
      <c r="F301" s="98"/>
      <c r="G301" s="170">
        <f>G302</f>
        <v>2077930</v>
      </c>
      <c r="H301" s="170">
        <f t="shared" si="51"/>
        <v>2077930</v>
      </c>
      <c r="I301" s="170">
        <f t="shared" si="51"/>
        <v>2077930</v>
      </c>
    </row>
    <row r="302" spans="1:9" ht="36" x14ac:dyDescent="0.25">
      <c r="A302" s="98" t="s">
        <v>387</v>
      </c>
      <c r="B302" s="169" t="s">
        <v>898</v>
      </c>
      <c r="C302" s="105" t="s">
        <v>601</v>
      </c>
      <c r="D302" s="105" t="s">
        <v>657</v>
      </c>
      <c r="E302" s="98" t="s">
        <v>938</v>
      </c>
      <c r="F302" s="98">
        <v>200</v>
      </c>
      <c r="G302" s="170">
        <v>2077930</v>
      </c>
      <c r="H302" s="170">
        <v>2077930</v>
      </c>
      <c r="I302" s="170">
        <v>2077930</v>
      </c>
    </row>
    <row r="303" spans="1:9" x14ac:dyDescent="0.25">
      <c r="A303" s="94" t="s">
        <v>809</v>
      </c>
      <c r="B303" s="167" t="s">
        <v>898</v>
      </c>
      <c r="C303" s="94">
        <v>10</v>
      </c>
      <c r="D303" s="140" t="s">
        <v>556</v>
      </c>
      <c r="E303" s="94"/>
      <c r="F303" s="94"/>
      <c r="G303" s="168">
        <f>G304+G332+G341+G310</f>
        <v>20989115</v>
      </c>
      <c r="H303" s="168">
        <f>H304+H332+H341+H310</f>
        <v>19609115</v>
      </c>
      <c r="I303" s="168">
        <f>I304+I332+I341+I310</f>
        <v>25406935</v>
      </c>
    </row>
    <row r="304" spans="1:9" x14ac:dyDescent="0.25">
      <c r="A304" s="94" t="s">
        <v>810</v>
      </c>
      <c r="B304" s="167" t="s">
        <v>898</v>
      </c>
      <c r="C304" s="94">
        <v>10</v>
      </c>
      <c r="D304" s="140" t="s">
        <v>367</v>
      </c>
      <c r="E304" s="94"/>
      <c r="F304" s="94"/>
      <c r="G304" s="168">
        <f>G305</f>
        <v>1380000</v>
      </c>
      <c r="H304" s="168">
        <f t="shared" ref="H304:I308" si="52">H305</f>
        <v>0</v>
      </c>
      <c r="I304" s="168">
        <f t="shared" si="52"/>
        <v>0</v>
      </c>
    </row>
    <row r="305" spans="1:9" ht="48" x14ac:dyDescent="0.25">
      <c r="A305" s="98" t="s">
        <v>842</v>
      </c>
      <c r="B305" s="169" t="s">
        <v>898</v>
      </c>
      <c r="C305" s="98">
        <v>10</v>
      </c>
      <c r="D305" s="105" t="s">
        <v>367</v>
      </c>
      <c r="E305" s="105" t="s">
        <v>396</v>
      </c>
      <c r="F305" s="98"/>
      <c r="G305" s="170">
        <f>G306</f>
        <v>1380000</v>
      </c>
      <c r="H305" s="170">
        <f t="shared" si="52"/>
        <v>0</v>
      </c>
      <c r="I305" s="170">
        <f t="shared" si="52"/>
        <v>0</v>
      </c>
    </row>
    <row r="306" spans="1:9" ht="60" x14ac:dyDescent="0.25">
      <c r="A306" s="98" t="s">
        <v>939</v>
      </c>
      <c r="B306" s="169" t="s">
        <v>898</v>
      </c>
      <c r="C306" s="98">
        <v>10</v>
      </c>
      <c r="D306" s="105" t="s">
        <v>367</v>
      </c>
      <c r="E306" s="98" t="s">
        <v>398</v>
      </c>
      <c r="F306" s="98"/>
      <c r="G306" s="170">
        <f>G307</f>
        <v>1380000</v>
      </c>
      <c r="H306" s="170">
        <f t="shared" si="52"/>
        <v>0</v>
      </c>
      <c r="I306" s="170">
        <f t="shared" si="52"/>
        <v>0</v>
      </c>
    </row>
    <row r="307" spans="1:9" ht="48" x14ac:dyDescent="0.25">
      <c r="A307" s="98" t="s">
        <v>940</v>
      </c>
      <c r="B307" s="169" t="s">
        <v>898</v>
      </c>
      <c r="C307" s="98">
        <v>10</v>
      </c>
      <c r="D307" s="105" t="s">
        <v>367</v>
      </c>
      <c r="E307" s="98" t="s">
        <v>814</v>
      </c>
      <c r="F307" s="98"/>
      <c r="G307" s="170">
        <f>G308</f>
        <v>1380000</v>
      </c>
      <c r="H307" s="170">
        <f t="shared" si="52"/>
        <v>0</v>
      </c>
      <c r="I307" s="170">
        <f t="shared" si="52"/>
        <v>0</v>
      </c>
    </row>
    <row r="308" spans="1:9" ht="24" x14ac:dyDescent="0.25">
      <c r="A308" s="98" t="s">
        <v>815</v>
      </c>
      <c r="B308" s="169" t="s">
        <v>898</v>
      </c>
      <c r="C308" s="98">
        <v>10</v>
      </c>
      <c r="D308" s="105" t="s">
        <v>367</v>
      </c>
      <c r="E308" s="98" t="s">
        <v>816</v>
      </c>
      <c r="F308" s="98"/>
      <c r="G308" s="170">
        <f>G309</f>
        <v>1380000</v>
      </c>
      <c r="H308" s="170">
        <f t="shared" si="52"/>
        <v>0</v>
      </c>
      <c r="I308" s="170">
        <f t="shared" si="52"/>
        <v>0</v>
      </c>
    </row>
    <row r="309" spans="1:9" ht="24" x14ac:dyDescent="0.25">
      <c r="A309" s="98" t="s">
        <v>527</v>
      </c>
      <c r="B309" s="169" t="s">
        <v>898</v>
      </c>
      <c r="C309" s="98">
        <v>10</v>
      </c>
      <c r="D309" s="130" t="s">
        <v>367</v>
      </c>
      <c r="E309" s="98" t="s">
        <v>816</v>
      </c>
      <c r="F309" s="130" t="s">
        <v>817</v>
      </c>
      <c r="G309" s="172">
        <v>1380000</v>
      </c>
      <c r="H309" s="172">
        <v>0</v>
      </c>
      <c r="I309" s="172">
        <v>0</v>
      </c>
    </row>
    <row r="310" spans="1:9" x14ac:dyDescent="0.25">
      <c r="A310" s="98" t="s">
        <v>818</v>
      </c>
      <c r="B310" s="169" t="s">
        <v>898</v>
      </c>
      <c r="C310" s="98">
        <v>10</v>
      </c>
      <c r="D310" s="130" t="s">
        <v>378</v>
      </c>
      <c r="E310" s="98"/>
      <c r="F310" s="130"/>
      <c r="G310" s="172">
        <f t="shared" ref="G310:I311" si="53">G311</f>
        <v>6508254</v>
      </c>
      <c r="H310" s="172">
        <f t="shared" si="53"/>
        <v>6508254</v>
      </c>
      <c r="I310" s="172">
        <f t="shared" si="53"/>
        <v>6508254</v>
      </c>
    </row>
    <row r="311" spans="1:9" ht="36" x14ac:dyDescent="0.25">
      <c r="A311" s="98" t="s">
        <v>941</v>
      </c>
      <c r="B311" s="169" t="s">
        <v>898</v>
      </c>
      <c r="C311" s="98">
        <v>10</v>
      </c>
      <c r="D311" s="130" t="s">
        <v>378</v>
      </c>
      <c r="E311" s="98" t="s">
        <v>396</v>
      </c>
      <c r="F311" s="130"/>
      <c r="G311" s="172">
        <f t="shared" si="53"/>
        <v>6508254</v>
      </c>
      <c r="H311" s="172">
        <f t="shared" si="53"/>
        <v>6508254</v>
      </c>
      <c r="I311" s="172">
        <f t="shared" si="53"/>
        <v>6508254</v>
      </c>
    </row>
    <row r="312" spans="1:9" ht="60" x14ac:dyDescent="0.25">
      <c r="A312" s="98" t="s">
        <v>820</v>
      </c>
      <c r="B312" s="169" t="s">
        <v>898</v>
      </c>
      <c r="C312" s="98">
        <v>10</v>
      </c>
      <c r="D312" s="130" t="s">
        <v>378</v>
      </c>
      <c r="E312" s="98" t="s">
        <v>398</v>
      </c>
      <c r="F312" s="130"/>
      <c r="G312" s="172">
        <f>G313+G320+G324+G328</f>
        <v>6508254</v>
      </c>
      <c r="H312" s="172">
        <f>H313+H320+H324+H328</f>
        <v>6508254</v>
      </c>
      <c r="I312" s="172">
        <f>I313+I320+I324+I328</f>
        <v>6508254</v>
      </c>
    </row>
    <row r="313" spans="1:9" ht="36" x14ac:dyDescent="0.25">
      <c r="A313" s="98" t="s">
        <v>821</v>
      </c>
      <c r="B313" s="169" t="s">
        <v>898</v>
      </c>
      <c r="C313" s="98">
        <v>10</v>
      </c>
      <c r="D313" s="130" t="s">
        <v>378</v>
      </c>
      <c r="E313" s="98" t="s">
        <v>822</v>
      </c>
      <c r="F313" s="130"/>
      <c r="G313" s="172">
        <f>G314+G317</f>
        <v>6195779</v>
      </c>
      <c r="H313" s="172">
        <f>H314+H317</f>
        <v>6195779</v>
      </c>
      <c r="I313" s="172">
        <f>I314+I317</f>
        <v>6195779</v>
      </c>
    </row>
    <row r="314" spans="1:9" ht="24" x14ac:dyDescent="0.25">
      <c r="A314" s="98" t="s">
        <v>823</v>
      </c>
      <c r="B314" s="169" t="s">
        <v>898</v>
      </c>
      <c r="C314" s="98">
        <v>10</v>
      </c>
      <c r="D314" s="130" t="s">
        <v>378</v>
      </c>
      <c r="E314" s="98" t="s">
        <v>824</v>
      </c>
      <c r="F314" s="130"/>
      <c r="G314" s="172">
        <f>G315+G316</f>
        <v>5860079</v>
      </c>
      <c r="H314" s="172">
        <f>H315+H316</f>
        <v>5860079</v>
      </c>
      <c r="I314" s="172">
        <f>I315+I316</f>
        <v>5860079</v>
      </c>
    </row>
    <row r="315" spans="1:9" ht="36" x14ac:dyDescent="0.25">
      <c r="A315" s="98" t="s">
        <v>387</v>
      </c>
      <c r="B315" s="169" t="s">
        <v>898</v>
      </c>
      <c r="C315" s="98">
        <v>10</v>
      </c>
      <c r="D315" s="130" t="s">
        <v>378</v>
      </c>
      <c r="E315" s="98" t="s">
        <v>824</v>
      </c>
      <c r="F315" s="130">
        <v>200</v>
      </c>
      <c r="G315" s="172">
        <v>69600</v>
      </c>
      <c r="H315" s="172">
        <v>69600</v>
      </c>
      <c r="I315" s="172">
        <v>69600</v>
      </c>
    </row>
    <row r="316" spans="1:9" ht="24" x14ac:dyDescent="0.25">
      <c r="A316" s="98" t="s">
        <v>527</v>
      </c>
      <c r="B316" s="169" t="s">
        <v>898</v>
      </c>
      <c r="C316" s="98">
        <v>10</v>
      </c>
      <c r="D316" s="130" t="s">
        <v>378</v>
      </c>
      <c r="E316" s="98" t="s">
        <v>824</v>
      </c>
      <c r="F316" s="130">
        <v>300</v>
      </c>
      <c r="G316" s="172">
        <v>5790479</v>
      </c>
      <c r="H316" s="172">
        <v>5790479</v>
      </c>
      <c r="I316" s="172">
        <v>5790479</v>
      </c>
    </row>
    <row r="317" spans="1:9" ht="24" x14ac:dyDescent="0.25">
      <c r="A317" s="98" t="s">
        <v>825</v>
      </c>
      <c r="B317" s="169" t="s">
        <v>898</v>
      </c>
      <c r="C317" s="98">
        <v>10</v>
      </c>
      <c r="D317" s="130" t="s">
        <v>378</v>
      </c>
      <c r="E317" s="98" t="s">
        <v>826</v>
      </c>
      <c r="F317" s="130"/>
      <c r="G317" s="172">
        <f>G318+G319</f>
        <v>335700</v>
      </c>
      <c r="H317" s="172">
        <f>H318+H319</f>
        <v>335700</v>
      </c>
      <c r="I317" s="172">
        <f>I318+I319</f>
        <v>335700</v>
      </c>
    </row>
    <row r="318" spans="1:9" ht="24" x14ac:dyDescent="0.25">
      <c r="A318" s="98" t="s">
        <v>407</v>
      </c>
      <c r="B318" s="169" t="s">
        <v>898</v>
      </c>
      <c r="C318" s="98">
        <v>10</v>
      </c>
      <c r="D318" s="130" t="s">
        <v>378</v>
      </c>
      <c r="E318" s="98" t="s">
        <v>826</v>
      </c>
      <c r="F318" s="130">
        <v>200</v>
      </c>
      <c r="G318" s="172">
        <v>5700</v>
      </c>
      <c r="H318" s="172">
        <v>5700</v>
      </c>
      <c r="I318" s="172">
        <v>5700</v>
      </c>
    </row>
    <row r="319" spans="1:9" ht="24" x14ac:dyDescent="0.25">
      <c r="A319" s="98" t="s">
        <v>527</v>
      </c>
      <c r="B319" s="169" t="s">
        <v>898</v>
      </c>
      <c r="C319" s="98">
        <v>10</v>
      </c>
      <c r="D319" s="130" t="s">
        <v>378</v>
      </c>
      <c r="E319" s="98" t="s">
        <v>826</v>
      </c>
      <c r="F319" s="130">
        <v>300</v>
      </c>
      <c r="G319" s="172">
        <v>330000</v>
      </c>
      <c r="H319" s="172">
        <v>330000</v>
      </c>
      <c r="I319" s="172">
        <v>330000</v>
      </c>
    </row>
    <row r="320" spans="1:9" ht="36" x14ac:dyDescent="0.25">
      <c r="A320" s="98" t="s">
        <v>827</v>
      </c>
      <c r="B320" s="169" t="s">
        <v>898</v>
      </c>
      <c r="C320" s="98">
        <v>10</v>
      </c>
      <c r="D320" s="130" t="s">
        <v>378</v>
      </c>
      <c r="E320" s="98" t="s">
        <v>828</v>
      </c>
      <c r="F320" s="130"/>
      <c r="G320" s="172">
        <f>G321</f>
        <v>78433</v>
      </c>
      <c r="H320" s="172">
        <f>H321</f>
        <v>78433</v>
      </c>
      <c r="I320" s="172">
        <f>I321</f>
        <v>78433</v>
      </c>
    </row>
    <row r="321" spans="1:9" ht="48" x14ac:dyDescent="0.25">
      <c r="A321" s="98" t="s">
        <v>829</v>
      </c>
      <c r="B321" s="169" t="s">
        <v>898</v>
      </c>
      <c r="C321" s="98">
        <v>10</v>
      </c>
      <c r="D321" s="130" t="s">
        <v>378</v>
      </c>
      <c r="E321" s="98" t="s">
        <v>830</v>
      </c>
      <c r="F321" s="130"/>
      <c r="G321" s="172">
        <f>G322+G323</f>
        <v>78433</v>
      </c>
      <c r="H321" s="172">
        <f>H322+H323</f>
        <v>78433</v>
      </c>
      <c r="I321" s="172">
        <f>I322+I323</f>
        <v>78433</v>
      </c>
    </row>
    <row r="322" spans="1:9" ht="36" x14ac:dyDescent="0.25">
      <c r="A322" s="98" t="s">
        <v>387</v>
      </c>
      <c r="B322" s="169" t="s">
        <v>898</v>
      </c>
      <c r="C322" s="98">
        <v>10</v>
      </c>
      <c r="D322" s="130" t="s">
        <v>378</v>
      </c>
      <c r="E322" s="98" t="s">
        <v>830</v>
      </c>
      <c r="F322" s="130">
        <v>200</v>
      </c>
      <c r="G322" s="172">
        <v>1050</v>
      </c>
      <c r="H322" s="172">
        <v>1050</v>
      </c>
      <c r="I322" s="172">
        <v>1050</v>
      </c>
    </row>
    <row r="323" spans="1:9" ht="24" x14ac:dyDescent="0.25">
      <c r="A323" s="98" t="s">
        <v>527</v>
      </c>
      <c r="B323" s="169" t="s">
        <v>898</v>
      </c>
      <c r="C323" s="98">
        <v>10</v>
      </c>
      <c r="D323" s="130" t="s">
        <v>378</v>
      </c>
      <c r="E323" s="98" t="s">
        <v>830</v>
      </c>
      <c r="F323" s="130">
        <v>300</v>
      </c>
      <c r="G323" s="172">
        <v>77383</v>
      </c>
      <c r="H323" s="172">
        <v>77383</v>
      </c>
      <c r="I323" s="172">
        <v>77383</v>
      </c>
    </row>
    <row r="324" spans="1:9" ht="48" x14ac:dyDescent="0.25">
      <c r="A324" s="98" t="s">
        <v>831</v>
      </c>
      <c r="B324" s="169" t="s">
        <v>898</v>
      </c>
      <c r="C324" s="98">
        <v>10</v>
      </c>
      <c r="D324" s="130" t="s">
        <v>378</v>
      </c>
      <c r="E324" s="98" t="s">
        <v>832</v>
      </c>
      <c r="F324" s="130"/>
      <c r="G324" s="172">
        <f>G325</f>
        <v>234042</v>
      </c>
      <c r="H324" s="172">
        <f>H325</f>
        <v>234042</v>
      </c>
      <c r="I324" s="172">
        <f>I325</f>
        <v>234042</v>
      </c>
    </row>
    <row r="325" spans="1:9" ht="48" x14ac:dyDescent="0.25">
      <c r="A325" s="98" t="s">
        <v>833</v>
      </c>
      <c r="B325" s="169" t="s">
        <v>898</v>
      </c>
      <c r="C325" s="98">
        <v>10</v>
      </c>
      <c r="D325" s="130" t="s">
        <v>378</v>
      </c>
      <c r="E325" s="98" t="s">
        <v>834</v>
      </c>
      <c r="F325" s="130"/>
      <c r="G325" s="172">
        <f>G326+G327</f>
        <v>234042</v>
      </c>
      <c r="H325" s="172">
        <f>H326+H327</f>
        <v>234042</v>
      </c>
      <c r="I325" s="172">
        <f>I326+I327</f>
        <v>234042</v>
      </c>
    </row>
    <row r="326" spans="1:9" ht="36" x14ac:dyDescent="0.25">
      <c r="A326" s="98" t="s">
        <v>387</v>
      </c>
      <c r="B326" s="169" t="s">
        <v>898</v>
      </c>
      <c r="C326" s="98">
        <v>10</v>
      </c>
      <c r="D326" s="130" t="s">
        <v>378</v>
      </c>
      <c r="E326" s="98" t="s">
        <v>834</v>
      </c>
      <c r="F326" s="130">
        <v>200</v>
      </c>
      <c r="G326" s="172">
        <v>4000</v>
      </c>
      <c r="H326" s="172">
        <v>4000</v>
      </c>
      <c r="I326" s="172">
        <v>4000</v>
      </c>
    </row>
    <row r="327" spans="1:9" ht="24" x14ac:dyDescent="0.25">
      <c r="A327" s="98" t="s">
        <v>527</v>
      </c>
      <c r="B327" s="169" t="s">
        <v>898</v>
      </c>
      <c r="C327" s="98">
        <v>10</v>
      </c>
      <c r="D327" s="130" t="s">
        <v>378</v>
      </c>
      <c r="E327" s="98" t="s">
        <v>834</v>
      </c>
      <c r="F327" s="130">
        <v>300</v>
      </c>
      <c r="G327" s="172">
        <v>230042</v>
      </c>
      <c r="H327" s="172">
        <v>230042</v>
      </c>
      <c r="I327" s="172">
        <v>230042</v>
      </c>
    </row>
    <row r="328" spans="1:9" ht="36" x14ac:dyDescent="0.25">
      <c r="A328" s="98" t="s">
        <v>835</v>
      </c>
      <c r="B328" s="169" t="s">
        <v>898</v>
      </c>
      <c r="C328" s="98">
        <v>10</v>
      </c>
      <c r="D328" s="130" t="s">
        <v>378</v>
      </c>
      <c r="E328" s="98" t="s">
        <v>942</v>
      </c>
      <c r="F328" s="130"/>
      <c r="G328" s="172">
        <f t="shared" ref="G328:I329" si="54">G329</f>
        <v>0</v>
      </c>
      <c r="H328" s="172">
        <f t="shared" si="54"/>
        <v>0</v>
      </c>
      <c r="I328" s="172">
        <f t="shared" si="54"/>
        <v>0</v>
      </c>
    </row>
    <row r="329" spans="1:9" ht="36" x14ac:dyDescent="0.25">
      <c r="A329" s="98" t="s">
        <v>837</v>
      </c>
      <c r="B329" s="169" t="s">
        <v>898</v>
      </c>
      <c r="C329" s="98">
        <v>10</v>
      </c>
      <c r="D329" s="130" t="s">
        <v>378</v>
      </c>
      <c r="E329" s="98" t="s">
        <v>838</v>
      </c>
      <c r="F329" s="130"/>
      <c r="G329" s="172">
        <f t="shared" si="54"/>
        <v>0</v>
      </c>
      <c r="H329" s="172">
        <f t="shared" si="54"/>
        <v>0</v>
      </c>
      <c r="I329" s="172">
        <f t="shared" si="54"/>
        <v>0</v>
      </c>
    </row>
    <row r="330" spans="1:9" ht="36" x14ac:dyDescent="0.25">
      <c r="A330" s="98" t="s">
        <v>387</v>
      </c>
      <c r="B330" s="169" t="s">
        <v>898</v>
      </c>
      <c r="C330" s="98">
        <v>10</v>
      </c>
      <c r="D330" s="130" t="s">
        <v>378</v>
      </c>
      <c r="E330" s="98" t="s">
        <v>838</v>
      </c>
      <c r="F330" s="130">
        <v>200</v>
      </c>
      <c r="G330" s="172"/>
      <c r="H330" s="172"/>
      <c r="I330" s="172"/>
    </row>
    <row r="331" spans="1:9" x14ac:dyDescent="0.25">
      <c r="A331" s="94" t="s">
        <v>841</v>
      </c>
      <c r="B331" s="167" t="s">
        <v>898</v>
      </c>
      <c r="C331" s="94">
        <v>10</v>
      </c>
      <c r="D331" s="140" t="s">
        <v>394</v>
      </c>
      <c r="E331" s="94"/>
      <c r="F331" s="156"/>
      <c r="G331" s="184">
        <f>G332</f>
        <v>9516061</v>
      </c>
      <c r="H331" s="184">
        <f>H332</f>
        <v>9516061</v>
      </c>
      <c r="I331" s="184">
        <f>I332</f>
        <v>15313881</v>
      </c>
    </row>
    <row r="332" spans="1:9" ht="48" x14ac:dyDescent="0.25">
      <c r="A332" s="98" t="s">
        <v>902</v>
      </c>
      <c r="B332" s="169" t="s">
        <v>898</v>
      </c>
      <c r="C332" s="98">
        <v>10</v>
      </c>
      <c r="D332" s="105" t="s">
        <v>394</v>
      </c>
      <c r="E332" s="105" t="s">
        <v>396</v>
      </c>
      <c r="F332" s="98"/>
      <c r="G332" s="170">
        <f>G337+G333</f>
        <v>9516061</v>
      </c>
      <c r="H332" s="170">
        <f>H337+H333</f>
        <v>9516061</v>
      </c>
      <c r="I332" s="170">
        <f>I337+I333</f>
        <v>15313881</v>
      </c>
    </row>
    <row r="333" spans="1:9" ht="60" x14ac:dyDescent="0.25">
      <c r="A333" s="98" t="s">
        <v>939</v>
      </c>
      <c r="B333" s="169" t="s">
        <v>898</v>
      </c>
      <c r="C333" s="105" t="s">
        <v>558</v>
      </c>
      <c r="D333" s="105" t="s">
        <v>394</v>
      </c>
      <c r="E333" s="98" t="s">
        <v>398</v>
      </c>
      <c r="F333" s="98"/>
      <c r="G333" s="170">
        <f>G334</f>
        <v>5797819</v>
      </c>
      <c r="H333" s="170">
        <f t="shared" ref="H333:I335" si="55">H334</f>
        <v>5797819</v>
      </c>
      <c r="I333" s="170">
        <f t="shared" si="55"/>
        <v>11595639</v>
      </c>
    </row>
    <row r="334" spans="1:9" ht="48" x14ac:dyDescent="0.25">
      <c r="A334" s="98" t="s">
        <v>399</v>
      </c>
      <c r="B334" s="169" t="s">
        <v>898</v>
      </c>
      <c r="C334" s="105" t="s">
        <v>558</v>
      </c>
      <c r="D334" s="105" t="s">
        <v>394</v>
      </c>
      <c r="E334" s="103" t="s">
        <v>400</v>
      </c>
      <c r="F334" s="98"/>
      <c r="G334" s="172">
        <f>G335</f>
        <v>5797819</v>
      </c>
      <c r="H334" s="172">
        <f t="shared" si="55"/>
        <v>5797819</v>
      </c>
      <c r="I334" s="172">
        <f t="shared" si="55"/>
        <v>11595639</v>
      </c>
    </row>
    <row r="335" spans="1:9" ht="72" x14ac:dyDescent="0.25">
      <c r="A335" s="98" t="s">
        <v>401</v>
      </c>
      <c r="B335" s="169" t="s">
        <v>898</v>
      </c>
      <c r="C335" s="105" t="s">
        <v>558</v>
      </c>
      <c r="D335" s="105" t="s">
        <v>394</v>
      </c>
      <c r="E335" s="98" t="s">
        <v>402</v>
      </c>
      <c r="F335" s="98"/>
      <c r="G335" s="172">
        <f>G336</f>
        <v>5797819</v>
      </c>
      <c r="H335" s="172">
        <f t="shared" si="55"/>
        <v>5797819</v>
      </c>
      <c r="I335" s="172">
        <f t="shared" si="55"/>
        <v>11595639</v>
      </c>
    </row>
    <row r="336" spans="1:9" ht="36" x14ac:dyDescent="0.25">
      <c r="A336" s="98" t="s">
        <v>582</v>
      </c>
      <c r="B336" s="169" t="s">
        <v>898</v>
      </c>
      <c r="C336" s="105" t="s">
        <v>558</v>
      </c>
      <c r="D336" s="105" t="s">
        <v>394</v>
      </c>
      <c r="E336" s="98" t="s">
        <v>402</v>
      </c>
      <c r="F336" s="98">
        <v>400</v>
      </c>
      <c r="G336" s="172">
        <v>5797819</v>
      </c>
      <c r="H336" s="172">
        <v>5797819</v>
      </c>
      <c r="I336" s="172">
        <v>11595639</v>
      </c>
    </row>
    <row r="337" spans="1:9" ht="84" x14ac:dyDescent="0.25">
      <c r="A337" s="98" t="s">
        <v>843</v>
      </c>
      <c r="B337" s="169" t="s">
        <v>898</v>
      </c>
      <c r="C337" s="98">
        <v>10</v>
      </c>
      <c r="D337" s="105" t="s">
        <v>394</v>
      </c>
      <c r="E337" s="103" t="s">
        <v>844</v>
      </c>
      <c r="F337" s="98"/>
      <c r="G337" s="170">
        <f>G338</f>
        <v>3718242</v>
      </c>
      <c r="H337" s="170">
        <f t="shared" ref="H337:I339" si="56">H338</f>
        <v>3718242</v>
      </c>
      <c r="I337" s="170">
        <f t="shared" si="56"/>
        <v>3718242</v>
      </c>
    </row>
    <row r="338" spans="1:9" ht="72" x14ac:dyDescent="0.25">
      <c r="A338" s="98" t="s">
        <v>845</v>
      </c>
      <c r="B338" s="169" t="s">
        <v>898</v>
      </c>
      <c r="C338" s="98">
        <v>10</v>
      </c>
      <c r="D338" s="105" t="s">
        <v>394</v>
      </c>
      <c r="E338" s="103" t="s">
        <v>846</v>
      </c>
      <c r="F338" s="98"/>
      <c r="G338" s="170">
        <f>G339</f>
        <v>3718242</v>
      </c>
      <c r="H338" s="170">
        <f t="shared" si="56"/>
        <v>3718242</v>
      </c>
      <c r="I338" s="170">
        <f t="shared" si="56"/>
        <v>3718242</v>
      </c>
    </row>
    <row r="339" spans="1:9" ht="36" x14ac:dyDescent="0.25">
      <c r="A339" s="98" t="s">
        <v>847</v>
      </c>
      <c r="B339" s="169" t="s">
        <v>898</v>
      </c>
      <c r="C339" s="98">
        <v>10</v>
      </c>
      <c r="D339" s="105" t="s">
        <v>394</v>
      </c>
      <c r="E339" s="98" t="s">
        <v>848</v>
      </c>
      <c r="F339" s="98"/>
      <c r="G339" s="170">
        <f>G340</f>
        <v>3718242</v>
      </c>
      <c r="H339" s="170">
        <f t="shared" si="56"/>
        <v>3718242</v>
      </c>
      <c r="I339" s="170">
        <f t="shared" si="56"/>
        <v>3718242</v>
      </c>
    </row>
    <row r="340" spans="1:9" ht="24" x14ac:dyDescent="0.25">
      <c r="A340" s="98" t="s">
        <v>527</v>
      </c>
      <c r="B340" s="169" t="s">
        <v>898</v>
      </c>
      <c r="C340" s="98">
        <v>10</v>
      </c>
      <c r="D340" s="105" t="s">
        <v>394</v>
      </c>
      <c r="E340" s="98" t="s">
        <v>848</v>
      </c>
      <c r="F340" s="98">
        <v>300</v>
      </c>
      <c r="G340" s="172">
        <v>3718242</v>
      </c>
      <c r="H340" s="172">
        <v>3718242</v>
      </c>
      <c r="I340" s="172">
        <v>3718242</v>
      </c>
    </row>
    <row r="341" spans="1:9" ht="24" x14ac:dyDescent="0.25">
      <c r="A341" s="94" t="s">
        <v>854</v>
      </c>
      <c r="B341" s="167" t="s">
        <v>898</v>
      </c>
      <c r="C341" s="94">
        <v>10</v>
      </c>
      <c r="D341" s="140" t="s">
        <v>456</v>
      </c>
      <c r="E341" s="94"/>
      <c r="F341" s="94"/>
      <c r="G341" s="184">
        <f>G342+G351</f>
        <v>3584800</v>
      </c>
      <c r="H341" s="184">
        <f>H342+H351</f>
        <v>3584800</v>
      </c>
      <c r="I341" s="184">
        <f>I342+I351</f>
        <v>3584800</v>
      </c>
    </row>
    <row r="342" spans="1:9" ht="60" x14ac:dyDescent="0.25">
      <c r="A342" s="98" t="s">
        <v>943</v>
      </c>
      <c r="B342" s="169" t="s">
        <v>898</v>
      </c>
      <c r="C342" s="105" t="s">
        <v>558</v>
      </c>
      <c r="D342" s="105" t="s">
        <v>456</v>
      </c>
      <c r="E342" s="105" t="s">
        <v>396</v>
      </c>
      <c r="F342" s="98"/>
      <c r="G342" s="172">
        <f>G343+G347</f>
        <v>2784800</v>
      </c>
      <c r="H342" s="172">
        <f>H343+H347</f>
        <v>2784800</v>
      </c>
      <c r="I342" s="172">
        <f>I343+I347</f>
        <v>2784800</v>
      </c>
    </row>
    <row r="343" spans="1:9" ht="48" x14ac:dyDescent="0.25">
      <c r="A343" s="98" t="s">
        <v>944</v>
      </c>
      <c r="B343" s="169" t="s">
        <v>898</v>
      </c>
      <c r="C343" s="105" t="s">
        <v>558</v>
      </c>
      <c r="D343" s="105" t="s">
        <v>456</v>
      </c>
      <c r="E343" s="105" t="s">
        <v>856</v>
      </c>
      <c r="F343" s="98"/>
      <c r="G343" s="172">
        <f t="shared" ref="G343:I345" si="57">G344</f>
        <v>1740500</v>
      </c>
      <c r="H343" s="172">
        <f t="shared" si="57"/>
        <v>1740500</v>
      </c>
      <c r="I343" s="172">
        <f t="shared" si="57"/>
        <v>1740500</v>
      </c>
    </row>
    <row r="344" spans="1:9" ht="48" x14ac:dyDescent="0.25">
      <c r="A344" s="98" t="s">
        <v>857</v>
      </c>
      <c r="B344" s="169" t="s">
        <v>898</v>
      </c>
      <c r="C344" s="105" t="s">
        <v>558</v>
      </c>
      <c r="D344" s="105" t="s">
        <v>456</v>
      </c>
      <c r="E344" s="105" t="s">
        <v>858</v>
      </c>
      <c r="F344" s="98"/>
      <c r="G344" s="172">
        <f t="shared" si="57"/>
        <v>1740500</v>
      </c>
      <c r="H344" s="172">
        <f t="shared" si="57"/>
        <v>1740500</v>
      </c>
      <c r="I344" s="172">
        <f t="shared" si="57"/>
        <v>1740500</v>
      </c>
    </row>
    <row r="345" spans="1:9" ht="48" x14ac:dyDescent="0.25">
      <c r="A345" s="98" t="s">
        <v>945</v>
      </c>
      <c r="B345" s="169" t="s">
        <v>898</v>
      </c>
      <c r="C345" s="105">
        <v>10</v>
      </c>
      <c r="D345" s="105" t="s">
        <v>456</v>
      </c>
      <c r="E345" s="105" t="s">
        <v>860</v>
      </c>
      <c r="F345" s="98"/>
      <c r="G345" s="172">
        <f t="shared" si="57"/>
        <v>1740500</v>
      </c>
      <c r="H345" s="172">
        <f t="shared" si="57"/>
        <v>1740500</v>
      </c>
      <c r="I345" s="172">
        <f t="shared" si="57"/>
        <v>1740500</v>
      </c>
    </row>
    <row r="346" spans="1:9" ht="72" x14ac:dyDescent="0.25">
      <c r="A346" s="98" t="s">
        <v>376</v>
      </c>
      <c r="B346" s="169" t="s">
        <v>898</v>
      </c>
      <c r="C346" s="105">
        <v>10</v>
      </c>
      <c r="D346" s="105" t="s">
        <v>456</v>
      </c>
      <c r="E346" s="105" t="s">
        <v>860</v>
      </c>
      <c r="F346" s="98" t="s">
        <v>424</v>
      </c>
      <c r="G346" s="172">
        <v>1740500</v>
      </c>
      <c r="H346" s="172">
        <v>1740500</v>
      </c>
      <c r="I346" s="172">
        <v>1740500</v>
      </c>
    </row>
    <row r="347" spans="1:9" ht="84" x14ac:dyDescent="0.25">
      <c r="A347" s="138" t="s">
        <v>946</v>
      </c>
      <c r="B347" s="316" t="s">
        <v>898</v>
      </c>
      <c r="C347" s="313" t="s">
        <v>558</v>
      </c>
      <c r="D347" s="313" t="s">
        <v>456</v>
      </c>
      <c r="E347" s="313" t="s">
        <v>947</v>
      </c>
      <c r="F347" s="310"/>
      <c r="G347" s="317">
        <f t="shared" ref="G347:I349" si="58">G348</f>
        <v>1044300</v>
      </c>
      <c r="H347" s="317">
        <f t="shared" si="58"/>
        <v>1044300</v>
      </c>
      <c r="I347" s="317">
        <f t="shared" si="58"/>
        <v>1044300</v>
      </c>
    </row>
    <row r="348" spans="1:9" ht="72" x14ac:dyDescent="0.25">
      <c r="A348" s="138" t="s">
        <v>861</v>
      </c>
      <c r="B348" s="316" t="s">
        <v>898</v>
      </c>
      <c r="C348" s="313" t="s">
        <v>558</v>
      </c>
      <c r="D348" s="313" t="s">
        <v>456</v>
      </c>
      <c r="E348" s="313" t="s">
        <v>846</v>
      </c>
      <c r="F348" s="310"/>
      <c r="G348" s="317">
        <f t="shared" si="58"/>
        <v>1044300</v>
      </c>
      <c r="H348" s="317">
        <f t="shared" si="58"/>
        <v>1044300</v>
      </c>
      <c r="I348" s="317">
        <f t="shared" si="58"/>
        <v>1044300</v>
      </c>
    </row>
    <row r="349" spans="1:9" ht="48" x14ac:dyDescent="0.25">
      <c r="A349" s="138" t="s">
        <v>862</v>
      </c>
      <c r="B349" s="316" t="s">
        <v>898</v>
      </c>
      <c r="C349" s="313" t="s">
        <v>558</v>
      </c>
      <c r="D349" s="313" t="s">
        <v>456</v>
      </c>
      <c r="E349" s="313" t="s">
        <v>863</v>
      </c>
      <c r="F349" s="310"/>
      <c r="G349" s="317">
        <f t="shared" si="58"/>
        <v>1044300</v>
      </c>
      <c r="H349" s="317">
        <f t="shared" si="58"/>
        <v>1044300</v>
      </c>
      <c r="I349" s="317">
        <f t="shared" si="58"/>
        <v>1044300</v>
      </c>
    </row>
    <row r="350" spans="1:9" ht="72" x14ac:dyDescent="0.25">
      <c r="A350" s="138" t="s">
        <v>376</v>
      </c>
      <c r="B350" s="316" t="s">
        <v>898</v>
      </c>
      <c r="C350" s="313" t="s">
        <v>558</v>
      </c>
      <c r="D350" s="313" t="s">
        <v>456</v>
      </c>
      <c r="E350" s="313" t="s">
        <v>863</v>
      </c>
      <c r="F350" s="310">
        <v>100</v>
      </c>
      <c r="G350" s="318">
        <v>1044300</v>
      </c>
      <c r="H350" s="318">
        <v>1044300</v>
      </c>
      <c r="I350" s="318">
        <v>1044300</v>
      </c>
    </row>
    <row r="351" spans="1:9" ht="24" x14ac:dyDescent="0.25">
      <c r="A351" s="138" t="s">
        <v>435</v>
      </c>
      <c r="B351" s="171" t="s">
        <v>898</v>
      </c>
      <c r="C351" s="136" t="s">
        <v>558</v>
      </c>
      <c r="D351" s="136" t="s">
        <v>456</v>
      </c>
      <c r="E351" s="136" t="s">
        <v>436</v>
      </c>
      <c r="F351" s="138"/>
      <c r="G351" s="175">
        <f t="shared" ref="G351:I352" si="59">G352</f>
        <v>800000</v>
      </c>
      <c r="H351" s="175">
        <f t="shared" si="59"/>
        <v>800000</v>
      </c>
      <c r="I351" s="175">
        <f t="shared" si="59"/>
        <v>800000</v>
      </c>
    </row>
    <row r="352" spans="1:9" ht="24" x14ac:dyDescent="0.25">
      <c r="A352" s="138" t="s">
        <v>437</v>
      </c>
      <c r="B352" s="171" t="s">
        <v>898</v>
      </c>
      <c r="C352" s="136" t="s">
        <v>558</v>
      </c>
      <c r="D352" s="136" t="s">
        <v>456</v>
      </c>
      <c r="E352" s="136" t="s">
        <v>438</v>
      </c>
      <c r="F352" s="138"/>
      <c r="G352" s="175">
        <f t="shared" si="59"/>
        <v>800000</v>
      </c>
      <c r="H352" s="175">
        <f t="shared" si="59"/>
        <v>800000</v>
      </c>
      <c r="I352" s="175">
        <f t="shared" si="59"/>
        <v>800000</v>
      </c>
    </row>
    <row r="353" spans="1:9" ht="36" x14ac:dyDescent="0.25">
      <c r="A353" s="138" t="s">
        <v>374</v>
      </c>
      <c r="B353" s="171" t="s">
        <v>898</v>
      </c>
      <c r="C353" s="136" t="s">
        <v>558</v>
      </c>
      <c r="D353" s="136" t="s">
        <v>456</v>
      </c>
      <c r="E353" s="136" t="s">
        <v>439</v>
      </c>
      <c r="F353" s="138"/>
      <c r="G353" s="175">
        <f>SUM(G354)</f>
        <v>800000</v>
      </c>
      <c r="H353" s="175">
        <f>SUM(H354)</f>
        <v>800000</v>
      </c>
      <c r="I353" s="175">
        <f>SUM(I354)</f>
        <v>800000</v>
      </c>
    </row>
    <row r="354" spans="1:9" ht="72" x14ac:dyDescent="0.25">
      <c r="A354" s="138" t="s">
        <v>376</v>
      </c>
      <c r="B354" s="171" t="s">
        <v>898</v>
      </c>
      <c r="C354" s="136" t="s">
        <v>558</v>
      </c>
      <c r="D354" s="136" t="s">
        <v>456</v>
      </c>
      <c r="E354" s="136" t="s">
        <v>439</v>
      </c>
      <c r="F354" s="138">
        <v>100</v>
      </c>
      <c r="G354" s="175">
        <v>800000</v>
      </c>
      <c r="H354" s="175">
        <v>800000</v>
      </c>
      <c r="I354" s="175">
        <v>800000</v>
      </c>
    </row>
    <row r="355" spans="1:9" x14ac:dyDescent="0.25">
      <c r="A355" s="157" t="s">
        <v>864</v>
      </c>
      <c r="B355" s="185" t="s">
        <v>898</v>
      </c>
      <c r="C355" s="158">
        <v>11</v>
      </c>
      <c r="D355" s="158" t="s">
        <v>556</v>
      </c>
      <c r="E355" s="158"/>
      <c r="F355" s="157"/>
      <c r="G355" s="186">
        <f t="shared" ref="G355:I357" si="60">G356</f>
        <v>500000</v>
      </c>
      <c r="H355" s="186">
        <f t="shared" si="60"/>
        <v>200000</v>
      </c>
      <c r="I355" s="186">
        <f t="shared" si="60"/>
        <v>200000</v>
      </c>
    </row>
    <row r="356" spans="1:9" x14ac:dyDescent="0.25">
      <c r="A356" s="157" t="s">
        <v>865</v>
      </c>
      <c r="B356" s="185" t="s">
        <v>898</v>
      </c>
      <c r="C356" s="158">
        <v>11</v>
      </c>
      <c r="D356" s="158" t="s">
        <v>369</v>
      </c>
      <c r="E356" s="158"/>
      <c r="F356" s="157"/>
      <c r="G356" s="186">
        <f t="shared" si="60"/>
        <v>500000</v>
      </c>
      <c r="H356" s="186">
        <f t="shared" si="60"/>
        <v>200000</v>
      </c>
      <c r="I356" s="186">
        <f t="shared" si="60"/>
        <v>200000</v>
      </c>
    </row>
    <row r="357" spans="1:9" ht="72" x14ac:dyDescent="0.25">
      <c r="A357" s="138" t="s">
        <v>948</v>
      </c>
      <c r="B357" s="171" t="s">
        <v>898</v>
      </c>
      <c r="C357" s="136">
        <v>11</v>
      </c>
      <c r="D357" s="136" t="s">
        <v>369</v>
      </c>
      <c r="E357" s="136" t="s">
        <v>757</v>
      </c>
      <c r="F357" s="138"/>
      <c r="G357" s="175">
        <f t="shared" si="60"/>
        <v>500000</v>
      </c>
      <c r="H357" s="175">
        <f t="shared" si="60"/>
        <v>200000</v>
      </c>
      <c r="I357" s="175">
        <f t="shared" si="60"/>
        <v>200000</v>
      </c>
    </row>
    <row r="358" spans="1:9" ht="120" x14ac:dyDescent="0.25">
      <c r="A358" s="138" t="s">
        <v>949</v>
      </c>
      <c r="B358" s="171" t="s">
        <v>898</v>
      </c>
      <c r="C358" s="136">
        <v>11</v>
      </c>
      <c r="D358" s="136" t="s">
        <v>369</v>
      </c>
      <c r="E358" s="136" t="s">
        <v>868</v>
      </c>
      <c r="F358" s="138"/>
      <c r="G358" s="175">
        <f>G359+G362</f>
        <v>500000</v>
      </c>
      <c r="H358" s="175">
        <f>H359+H362</f>
        <v>200000</v>
      </c>
      <c r="I358" s="175">
        <f>I359+I362</f>
        <v>200000</v>
      </c>
    </row>
    <row r="359" spans="1:9" ht="48" x14ac:dyDescent="0.25">
      <c r="A359" s="138" t="s">
        <v>872</v>
      </c>
      <c r="B359" s="171" t="s">
        <v>898</v>
      </c>
      <c r="C359" s="136">
        <v>11</v>
      </c>
      <c r="D359" s="136" t="s">
        <v>369</v>
      </c>
      <c r="E359" s="136" t="s">
        <v>873</v>
      </c>
      <c r="F359" s="138"/>
      <c r="G359" s="175">
        <f t="shared" ref="G359:I360" si="61">G360</f>
        <v>200000</v>
      </c>
      <c r="H359" s="175">
        <f t="shared" si="61"/>
        <v>100000</v>
      </c>
      <c r="I359" s="175">
        <f t="shared" si="61"/>
        <v>100000</v>
      </c>
    </row>
    <row r="360" spans="1:9" ht="72" x14ac:dyDescent="0.25">
      <c r="A360" s="138" t="s">
        <v>874</v>
      </c>
      <c r="B360" s="171" t="s">
        <v>898</v>
      </c>
      <c r="C360" s="136">
        <v>11</v>
      </c>
      <c r="D360" s="136" t="s">
        <v>369</v>
      </c>
      <c r="E360" s="136" t="s">
        <v>876</v>
      </c>
      <c r="F360" s="138"/>
      <c r="G360" s="175">
        <f t="shared" si="61"/>
        <v>200000</v>
      </c>
      <c r="H360" s="175">
        <f t="shared" si="61"/>
        <v>100000</v>
      </c>
      <c r="I360" s="175">
        <f t="shared" si="61"/>
        <v>100000</v>
      </c>
    </row>
    <row r="361" spans="1:9" ht="36" x14ac:dyDescent="0.25">
      <c r="A361" s="138" t="s">
        <v>387</v>
      </c>
      <c r="B361" s="171" t="s">
        <v>898</v>
      </c>
      <c r="C361" s="136">
        <v>11</v>
      </c>
      <c r="D361" s="136" t="s">
        <v>369</v>
      </c>
      <c r="E361" s="136" t="s">
        <v>876</v>
      </c>
      <c r="F361" s="138">
        <v>200</v>
      </c>
      <c r="G361" s="175">
        <v>200000</v>
      </c>
      <c r="H361" s="175">
        <v>100000</v>
      </c>
      <c r="I361" s="175">
        <v>100000</v>
      </c>
    </row>
    <row r="362" spans="1:9" ht="60" x14ac:dyDescent="0.25">
      <c r="A362" s="138" t="s">
        <v>877</v>
      </c>
      <c r="B362" s="171" t="s">
        <v>898</v>
      </c>
      <c r="C362" s="136">
        <v>11</v>
      </c>
      <c r="D362" s="136" t="s">
        <v>369</v>
      </c>
      <c r="E362" s="136" t="s">
        <v>878</v>
      </c>
      <c r="F362" s="138"/>
      <c r="G362" s="175">
        <f t="shared" ref="G362:I363" si="62">G363</f>
        <v>300000</v>
      </c>
      <c r="H362" s="175">
        <f t="shared" si="62"/>
        <v>100000</v>
      </c>
      <c r="I362" s="175">
        <f t="shared" si="62"/>
        <v>100000</v>
      </c>
    </row>
    <row r="363" spans="1:9" ht="60" x14ac:dyDescent="0.25">
      <c r="A363" s="138" t="s">
        <v>879</v>
      </c>
      <c r="B363" s="171" t="s">
        <v>898</v>
      </c>
      <c r="C363" s="136">
        <v>11</v>
      </c>
      <c r="D363" s="136" t="s">
        <v>369</v>
      </c>
      <c r="E363" s="136" t="s">
        <v>880</v>
      </c>
      <c r="F363" s="138"/>
      <c r="G363" s="175">
        <f t="shared" si="62"/>
        <v>300000</v>
      </c>
      <c r="H363" s="175">
        <f t="shared" si="62"/>
        <v>100000</v>
      </c>
      <c r="I363" s="175">
        <f t="shared" si="62"/>
        <v>100000</v>
      </c>
    </row>
    <row r="364" spans="1:9" ht="36" x14ac:dyDescent="0.25">
      <c r="A364" s="138" t="s">
        <v>387</v>
      </c>
      <c r="B364" s="171" t="s">
        <v>898</v>
      </c>
      <c r="C364" s="136">
        <v>11</v>
      </c>
      <c r="D364" s="136" t="s">
        <v>369</v>
      </c>
      <c r="E364" s="136" t="s">
        <v>880</v>
      </c>
      <c r="F364" s="138">
        <v>200</v>
      </c>
      <c r="G364" s="175">
        <v>300000</v>
      </c>
      <c r="H364" s="175">
        <v>100000</v>
      </c>
      <c r="I364" s="175">
        <v>100000</v>
      </c>
    </row>
    <row r="365" spans="1:9" ht="48" x14ac:dyDescent="0.25">
      <c r="A365" s="157" t="s">
        <v>886</v>
      </c>
      <c r="B365" s="185" t="s">
        <v>898</v>
      </c>
      <c r="C365" s="158">
        <v>14</v>
      </c>
      <c r="D365" s="158" t="s">
        <v>556</v>
      </c>
      <c r="E365" s="158"/>
      <c r="F365" s="157"/>
      <c r="G365" s="186">
        <f>G366</f>
        <v>9191248</v>
      </c>
      <c r="H365" s="186">
        <f>H366</f>
        <v>7904473</v>
      </c>
      <c r="I365" s="186">
        <f>I366</f>
        <v>7352998</v>
      </c>
    </row>
    <row r="366" spans="1:9" ht="48" x14ac:dyDescent="0.25">
      <c r="A366" s="157" t="s">
        <v>887</v>
      </c>
      <c r="B366" s="185" t="s">
        <v>898</v>
      </c>
      <c r="C366" s="158">
        <v>14</v>
      </c>
      <c r="D366" s="158" t="s">
        <v>367</v>
      </c>
      <c r="E366" s="158"/>
      <c r="F366" s="157"/>
      <c r="G366" s="186">
        <f>G367</f>
        <v>9191248</v>
      </c>
      <c r="H366" s="186">
        <f t="shared" ref="H366:I370" si="63">H367</f>
        <v>7904473</v>
      </c>
      <c r="I366" s="186">
        <f t="shared" si="63"/>
        <v>7352998</v>
      </c>
    </row>
    <row r="367" spans="1:9" ht="108" x14ac:dyDescent="0.25">
      <c r="A367" s="138" t="s">
        <v>950</v>
      </c>
      <c r="B367" s="171" t="s">
        <v>898</v>
      </c>
      <c r="C367" s="136">
        <v>14</v>
      </c>
      <c r="D367" s="136" t="s">
        <v>367</v>
      </c>
      <c r="E367" s="136" t="s">
        <v>458</v>
      </c>
      <c r="F367" s="138"/>
      <c r="G367" s="175">
        <f>G368</f>
        <v>9191248</v>
      </c>
      <c r="H367" s="175">
        <f t="shared" si="63"/>
        <v>7904473</v>
      </c>
      <c r="I367" s="175">
        <f t="shared" si="63"/>
        <v>7352998</v>
      </c>
    </row>
    <row r="368" spans="1:9" ht="48" x14ac:dyDescent="0.25">
      <c r="A368" s="138" t="s">
        <v>951</v>
      </c>
      <c r="B368" s="171" t="s">
        <v>898</v>
      </c>
      <c r="C368" s="136">
        <v>14</v>
      </c>
      <c r="D368" s="136" t="s">
        <v>367</v>
      </c>
      <c r="E368" s="136" t="s">
        <v>890</v>
      </c>
      <c r="F368" s="138"/>
      <c r="G368" s="175">
        <f>G369</f>
        <v>9191248</v>
      </c>
      <c r="H368" s="175">
        <f t="shared" si="63"/>
        <v>7904473</v>
      </c>
      <c r="I368" s="175">
        <f t="shared" si="63"/>
        <v>7352998</v>
      </c>
    </row>
    <row r="369" spans="1:9" ht="36" x14ac:dyDescent="0.25">
      <c r="A369" s="138" t="s">
        <v>891</v>
      </c>
      <c r="B369" s="171" t="s">
        <v>898</v>
      </c>
      <c r="C369" s="136">
        <v>14</v>
      </c>
      <c r="D369" s="136" t="s">
        <v>367</v>
      </c>
      <c r="E369" s="136" t="s">
        <v>892</v>
      </c>
      <c r="F369" s="138"/>
      <c r="G369" s="175">
        <f>G370</f>
        <v>9191248</v>
      </c>
      <c r="H369" s="175">
        <f t="shared" si="63"/>
        <v>7904473</v>
      </c>
      <c r="I369" s="175">
        <f t="shared" si="63"/>
        <v>7352998</v>
      </c>
    </row>
    <row r="370" spans="1:9" ht="60" x14ac:dyDescent="0.25">
      <c r="A370" s="138" t="s">
        <v>893</v>
      </c>
      <c r="B370" s="171" t="s">
        <v>898</v>
      </c>
      <c r="C370" s="136">
        <v>14</v>
      </c>
      <c r="D370" s="136" t="s">
        <v>367</v>
      </c>
      <c r="E370" s="136" t="s">
        <v>894</v>
      </c>
      <c r="F370" s="138"/>
      <c r="G370" s="175">
        <f>G371</f>
        <v>9191248</v>
      </c>
      <c r="H370" s="175">
        <f t="shared" si="63"/>
        <v>7904473</v>
      </c>
      <c r="I370" s="175">
        <f t="shared" si="63"/>
        <v>7352998</v>
      </c>
    </row>
    <row r="371" spans="1:9" x14ac:dyDescent="0.25">
      <c r="A371" s="138" t="s">
        <v>610</v>
      </c>
      <c r="B371" s="171" t="s">
        <v>898</v>
      </c>
      <c r="C371" s="136">
        <v>14</v>
      </c>
      <c r="D371" s="136" t="s">
        <v>367</v>
      </c>
      <c r="E371" s="136" t="s">
        <v>894</v>
      </c>
      <c r="F371" s="138">
        <v>500</v>
      </c>
      <c r="G371" s="175">
        <v>9191248</v>
      </c>
      <c r="H371" s="175">
        <v>7904473</v>
      </c>
      <c r="I371" s="175">
        <v>7352998</v>
      </c>
    </row>
    <row r="372" spans="1:9" ht="24" x14ac:dyDescent="0.25">
      <c r="A372" s="94" t="s">
        <v>952</v>
      </c>
      <c r="B372" s="167" t="s">
        <v>953</v>
      </c>
      <c r="C372" s="94"/>
      <c r="D372" s="140"/>
      <c r="E372" s="94"/>
      <c r="F372" s="94"/>
      <c r="G372" s="168">
        <f>G373+G380+G505+G519</f>
        <v>488265168</v>
      </c>
      <c r="H372" s="168">
        <f>H373+H380+H505+H519</f>
        <v>418819645</v>
      </c>
      <c r="I372" s="168">
        <f>I373+I380+I505+I519</f>
        <v>571216079</v>
      </c>
    </row>
    <row r="373" spans="1:9" ht="24" x14ac:dyDescent="0.25">
      <c r="A373" s="94" t="s">
        <v>366</v>
      </c>
      <c r="B373" s="167" t="s">
        <v>953</v>
      </c>
      <c r="C373" s="140" t="s">
        <v>367</v>
      </c>
      <c r="D373" s="140"/>
      <c r="E373" s="94"/>
      <c r="F373" s="94"/>
      <c r="G373" s="168">
        <f>G374</f>
        <v>1500000</v>
      </c>
      <c r="H373" s="168">
        <f t="shared" ref="H373:I376" si="64">H374</f>
        <v>1500000</v>
      </c>
      <c r="I373" s="168">
        <f t="shared" si="64"/>
        <v>1500000</v>
      </c>
    </row>
    <row r="374" spans="1:9" ht="72" x14ac:dyDescent="0.25">
      <c r="A374" s="94" t="s">
        <v>393</v>
      </c>
      <c r="B374" s="167" t="s">
        <v>953</v>
      </c>
      <c r="C374" s="140" t="s">
        <v>367</v>
      </c>
      <c r="D374" s="140" t="s">
        <v>394</v>
      </c>
      <c r="E374" s="94"/>
      <c r="F374" s="94"/>
      <c r="G374" s="168">
        <f>G375</f>
        <v>1500000</v>
      </c>
      <c r="H374" s="168">
        <f t="shared" si="64"/>
        <v>1500000</v>
      </c>
      <c r="I374" s="168">
        <f t="shared" si="64"/>
        <v>1500000</v>
      </c>
    </row>
    <row r="375" spans="1:9" ht="24" x14ac:dyDescent="0.25">
      <c r="A375" s="98" t="s">
        <v>435</v>
      </c>
      <c r="B375" s="167" t="s">
        <v>953</v>
      </c>
      <c r="C375" s="105" t="s">
        <v>367</v>
      </c>
      <c r="D375" s="105" t="s">
        <v>394</v>
      </c>
      <c r="E375" s="98" t="s">
        <v>436</v>
      </c>
      <c r="F375" s="98"/>
      <c r="G375" s="170">
        <f>G376</f>
        <v>1500000</v>
      </c>
      <c r="H375" s="170">
        <f t="shared" si="64"/>
        <v>1500000</v>
      </c>
      <c r="I375" s="170">
        <f t="shared" si="64"/>
        <v>1500000</v>
      </c>
    </row>
    <row r="376" spans="1:9" ht="24" x14ac:dyDescent="0.25">
      <c r="A376" s="98" t="s">
        <v>437</v>
      </c>
      <c r="B376" s="167" t="s">
        <v>953</v>
      </c>
      <c r="C376" s="105" t="s">
        <v>367</v>
      </c>
      <c r="D376" s="105" t="s">
        <v>394</v>
      </c>
      <c r="E376" s="98" t="s">
        <v>438</v>
      </c>
      <c r="F376" s="98"/>
      <c r="G376" s="170">
        <f>G377</f>
        <v>1500000</v>
      </c>
      <c r="H376" s="170">
        <f t="shared" si="64"/>
        <v>1500000</v>
      </c>
      <c r="I376" s="170">
        <f t="shared" si="64"/>
        <v>1500000</v>
      </c>
    </row>
    <row r="377" spans="1:9" ht="36" x14ac:dyDescent="0.25">
      <c r="A377" s="98" t="s">
        <v>374</v>
      </c>
      <c r="B377" s="167" t="s">
        <v>953</v>
      </c>
      <c r="C377" s="105" t="s">
        <v>367</v>
      </c>
      <c r="D377" s="105" t="s">
        <v>394</v>
      </c>
      <c r="E377" s="98" t="s">
        <v>439</v>
      </c>
      <c r="F377" s="98"/>
      <c r="G377" s="170">
        <f>G378+G379</f>
        <v>1500000</v>
      </c>
      <c r="H377" s="170">
        <f>H378+H379</f>
        <v>1500000</v>
      </c>
      <c r="I377" s="170">
        <f>I378+I379</f>
        <v>1500000</v>
      </c>
    </row>
    <row r="378" spans="1:9" ht="72" x14ac:dyDescent="0.25">
      <c r="A378" s="98" t="s">
        <v>376</v>
      </c>
      <c r="B378" s="167" t="s">
        <v>953</v>
      </c>
      <c r="C378" s="105" t="s">
        <v>367</v>
      </c>
      <c r="D378" s="105" t="s">
        <v>394</v>
      </c>
      <c r="E378" s="98" t="s">
        <v>439</v>
      </c>
      <c r="F378" s="98">
        <v>100</v>
      </c>
      <c r="G378" s="173">
        <v>1500000</v>
      </c>
      <c r="H378" s="173">
        <v>1500000</v>
      </c>
      <c r="I378" s="173">
        <v>1500000</v>
      </c>
    </row>
    <row r="379" spans="1:9" x14ac:dyDescent="0.25">
      <c r="A379" s="98" t="s">
        <v>440</v>
      </c>
      <c r="B379" s="167" t="s">
        <v>953</v>
      </c>
      <c r="C379" s="105" t="s">
        <v>367</v>
      </c>
      <c r="D379" s="105" t="s">
        <v>394</v>
      </c>
      <c r="E379" s="98" t="s">
        <v>439</v>
      </c>
      <c r="F379" s="98">
        <v>800</v>
      </c>
      <c r="G379" s="173"/>
      <c r="H379" s="173"/>
      <c r="I379" s="173"/>
    </row>
    <row r="380" spans="1:9" x14ac:dyDescent="0.25">
      <c r="A380" s="94" t="s">
        <v>656</v>
      </c>
      <c r="B380" s="167" t="s">
        <v>953</v>
      </c>
      <c r="C380" s="140" t="s">
        <v>657</v>
      </c>
      <c r="D380" s="140" t="s">
        <v>556</v>
      </c>
      <c r="E380" s="94"/>
      <c r="F380" s="94"/>
      <c r="G380" s="168">
        <f>G381+G408+G467+G486</f>
        <v>470948598</v>
      </c>
      <c r="H380" s="168">
        <f>H381+H408+H467+H486</f>
        <v>403630663</v>
      </c>
      <c r="I380" s="168">
        <f>I381+I408+I467+I486</f>
        <v>556027097</v>
      </c>
    </row>
    <row r="381" spans="1:9" x14ac:dyDescent="0.25">
      <c r="A381" s="94" t="s">
        <v>658</v>
      </c>
      <c r="B381" s="167" t="s">
        <v>953</v>
      </c>
      <c r="C381" s="140" t="s">
        <v>657</v>
      </c>
      <c r="D381" s="140" t="s">
        <v>367</v>
      </c>
      <c r="E381" s="94"/>
      <c r="F381" s="94"/>
      <c r="G381" s="168">
        <f>G382+G406</f>
        <v>76385007</v>
      </c>
      <c r="H381" s="168">
        <f t="shared" ref="G381:I382" si="65">H382</f>
        <v>67295340</v>
      </c>
      <c r="I381" s="168">
        <f t="shared" si="65"/>
        <v>67295340</v>
      </c>
    </row>
    <row r="382" spans="1:9" ht="36" x14ac:dyDescent="0.25">
      <c r="A382" s="98" t="s">
        <v>482</v>
      </c>
      <c r="B382" s="167" t="s">
        <v>953</v>
      </c>
      <c r="C382" s="105" t="s">
        <v>657</v>
      </c>
      <c r="D382" s="105" t="s">
        <v>367</v>
      </c>
      <c r="E382" s="105" t="s">
        <v>484</v>
      </c>
      <c r="F382" s="98"/>
      <c r="G382" s="170">
        <f t="shared" si="65"/>
        <v>76385007</v>
      </c>
      <c r="H382" s="170">
        <f t="shared" si="65"/>
        <v>67295340</v>
      </c>
      <c r="I382" s="170">
        <f t="shared" si="65"/>
        <v>67295340</v>
      </c>
    </row>
    <row r="383" spans="1:9" ht="48" x14ac:dyDescent="0.25">
      <c r="A383" s="98" t="s">
        <v>954</v>
      </c>
      <c r="B383" s="167" t="s">
        <v>953</v>
      </c>
      <c r="C383" s="105" t="s">
        <v>657</v>
      </c>
      <c r="D383" s="105" t="s">
        <v>367</v>
      </c>
      <c r="E383" s="105" t="s">
        <v>660</v>
      </c>
      <c r="F383" s="98"/>
      <c r="G383" s="170">
        <f>G384+G394</f>
        <v>76385007</v>
      </c>
      <c r="H383" s="170">
        <f>H384+H394</f>
        <v>67295340</v>
      </c>
      <c r="I383" s="170">
        <f>I384+I394</f>
        <v>67295340</v>
      </c>
    </row>
    <row r="384" spans="1:9" ht="24" x14ac:dyDescent="0.25">
      <c r="A384" s="98" t="s">
        <v>661</v>
      </c>
      <c r="B384" s="167" t="s">
        <v>953</v>
      </c>
      <c r="C384" s="105" t="s">
        <v>657</v>
      </c>
      <c r="D384" s="105" t="s">
        <v>367</v>
      </c>
      <c r="E384" s="105" t="s">
        <v>662</v>
      </c>
      <c r="F384" s="98"/>
      <c r="G384" s="170">
        <f>G385+G388+G392</f>
        <v>70341627</v>
      </c>
      <c r="H384" s="170">
        <f>H385+H388+H392</f>
        <v>65724662</v>
      </c>
      <c r="I384" s="170">
        <f>I385+I388+I392</f>
        <v>65724662</v>
      </c>
    </row>
    <row r="385" spans="1:9" x14ac:dyDescent="0.25">
      <c r="A385" s="152" t="s">
        <v>663</v>
      </c>
      <c r="B385" s="167" t="s">
        <v>953</v>
      </c>
      <c r="C385" s="105" t="s">
        <v>657</v>
      </c>
      <c r="D385" s="105" t="s">
        <v>367</v>
      </c>
      <c r="E385" s="105" t="s">
        <v>664</v>
      </c>
      <c r="F385" s="98"/>
      <c r="G385" s="170">
        <f>G386+G387</f>
        <v>35637627</v>
      </c>
      <c r="H385" s="170">
        <f>H386+H387</f>
        <v>33334662</v>
      </c>
      <c r="I385" s="170">
        <f>I386+I387</f>
        <v>33334662</v>
      </c>
    </row>
    <row r="386" spans="1:9" ht="72" x14ac:dyDescent="0.25">
      <c r="A386" s="98" t="s">
        <v>376</v>
      </c>
      <c r="B386" s="167" t="s">
        <v>953</v>
      </c>
      <c r="C386" s="105" t="s">
        <v>657</v>
      </c>
      <c r="D386" s="105" t="s">
        <v>367</v>
      </c>
      <c r="E386" s="105" t="s">
        <v>664</v>
      </c>
      <c r="F386" s="98">
        <v>100</v>
      </c>
      <c r="G386" s="170">
        <v>35330516</v>
      </c>
      <c r="H386" s="170">
        <v>33027551</v>
      </c>
      <c r="I386" s="170">
        <v>33027551</v>
      </c>
    </row>
    <row r="387" spans="1:9" ht="36" x14ac:dyDescent="0.25">
      <c r="A387" s="98" t="s">
        <v>387</v>
      </c>
      <c r="B387" s="167" t="s">
        <v>953</v>
      </c>
      <c r="C387" s="105" t="s">
        <v>657</v>
      </c>
      <c r="D387" s="105" t="s">
        <v>367</v>
      </c>
      <c r="E387" s="105" t="s">
        <v>664</v>
      </c>
      <c r="F387" s="98">
        <v>200</v>
      </c>
      <c r="G387" s="173">
        <v>307111</v>
      </c>
      <c r="H387" s="173">
        <v>307111</v>
      </c>
      <c r="I387" s="173">
        <v>307111</v>
      </c>
    </row>
    <row r="388" spans="1:9" ht="36" x14ac:dyDescent="0.25">
      <c r="A388" s="98" t="s">
        <v>533</v>
      </c>
      <c r="B388" s="167" t="s">
        <v>953</v>
      </c>
      <c r="C388" s="105" t="s">
        <v>657</v>
      </c>
      <c r="D388" s="105" t="s">
        <v>367</v>
      </c>
      <c r="E388" s="98" t="s">
        <v>665</v>
      </c>
      <c r="F388" s="98"/>
      <c r="G388" s="170">
        <f>G389+G390+G391</f>
        <v>30592000</v>
      </c>
      <c r="H388" s="170">
        <f>H389+H390+H391</f>
        <v>28278000</v>
      </c>
      <c r="I388" s="170">
        <f>I389+I390+I391</f>
        <v>28278000</v>
      </c>
    </row>
    <row r="389" spans="1:9" ht="72" x14ac:dyDescent="0.25">
      <c r="A389" s="98" t="s">
        <v>376</v>
      </c>
      <c r="B389" s="167" t="s">
        <v>953</v>
      </c>
      <c r="C389" s="105" t="s">
        <v>657</v>
      </c>
      <c r="D389" s="105" t="s">
        <v>367</v>
      </c>
      <c r="E389" s="98" t="s">
        <v>665</v>
      </c>
      <c r="F389" s="98">
        <v>100</v>
      </c>
      <c r="G389" s="173">
        <v>20021000</v>
      </c>
      <c r="H389" s="173">
        <v>20021000</v>
      </c>
      <c r="I389" s="173">
        <v>20021000</v>
      </c>
    </row>
    <row r="390" spans="1:9" ht="36" x14ac:dyDescent="0.25">
      <c r="A390" s="98" t="s">
        <v>387</v>
      </c>
      <c r="B390" s="167" t="s">
        <v>953</v>
      </c>
      <c r="C390" s="105" t="s">
        <v>657</v>
      </c>
      <c r="D390" s="105" t="s">
        <v>367</v>
      </c>
      <c r="E390" s="98" t="s">
        <v>665</v>
      </c>
      <c r="F390" s="98">
        <v>200</v>
      </c>
      <c r="G390" s="172">
        <v>10114000</v>
      </c>
      <c r="H390" s="172">
        <v>7800000</v>
      </c>
      <c r="I390" s="172">
        <v>7800000</v>
      </c>
    </row>
    <row r="391" spans="1:9" x14ac:dyDescent="0.25">
      <c r="A391" s="98" t="s">
        <v>440</v>
      </c>
      <c r="B391" s="167" t="s">
        <v>953</v>
      </c>
      <c r="C391" s="105" t="s">
        <v>657</v>
      </c>
      <c r="D391" s="105" t="s">
        <v>367</v>
      </c>
      <c r="E391" s="98" t="s">
        <v>665</v>
      </c>
      <c r="F391" s="98">
        <v>800</v>
      </c>
      <c r="G391" s="173">
        <v>457000</v>
      </c>
      <c r="H391" s="173">
        <v>457000</v>
      </c>
      <c r="I391" s="173">
        <v>457000</v>
      </c>
    </row>
    <row r="392" spans="1:9" ht="48" x14ac:dyDescent="0.25">
      <c r="A392" s="98" t="s">
        <v>700</v>
      </c>
      <c r="B392" s="167" t="s">
        <v>953</v>
      </c>
      <c r="C392" s="105" t="s">
        <v>657</v>
      </c>
      <c r="D392" s="105" t="s">
        <v>367</v>
      </c>
      <c r="E392" s="98" t="s">
        <v>667</v>
      </c>
      <c r="F392" s="98"/>
      <c r="G392" s="173">
        <f>G393</f>
        <v>4112000</v>
      </c>
      <c r="H392" s="173">
        <f>H393</f>
        <v>4112000</v>
      </c>
      <c r="I392" s="173">
        <f>I393</f>
        <v>4112000</v>
      </c>
    </row>
    <row r="393" spans="1:9" ht="36" x14ac:dyDescent="0.25">
      <c r="A393" s="98" t="s">
        <v>387</v>
      </c>
      <c r="B393" s="167" t="s">
        <v>953</v>
      </c>
      <c r="C393" s="105" t="s">
        <v>657</v>
      </c>
      <c r="D393" s="105" t="s">
        <v>367</v>
      </c>
      <c r="E393" s="98" t="s">
        <v>667</v>
      </c>
      <c r="F393" s="98">
        <v>200</v>
      </c>
      <c r="G393" s="173">
        <v>4112000</v>
      </c>
      <c r="H393" s="173">
        <v>4112000</v>
      </c>
      <c r="I393" s="173">
        <v>4112000</v>
      </c>
    </row>
    <row r="394" spans="1:9" ht="24" x14ac:dyDescent="0.25">
      <c r="A394" s="98" t="s">
        <v>851</v>
      </c>
      <c r="B394" s="167" t="s">
        <v>953</v>
      </c>
      <c r="C394" s="105" t="s">
        <v>657</v>
      </c>
      <c r="D394" s="105" t="s">
        <v>367</v>
      </c>
      <c r="E394" s="98" t="s">
        <v>669</v>
      </c>
      <c r="F394" s="98"/>
      <c r="G394" s="170">
        <f>G400+G398+G402+G404+G395</f>
        <v>6043380</v>
      </c>
      <c r="H394" s="170">
        <f>H400+H398+H402+H404+H395</f>
        <v>1570678</v>
      </c>
      <c r="I394" s="170">
        <f>I400+I398+I402+I404+I395</f>
        <v>1570678</v>
      </c>
    </row>
    <row r="395" spans="1:9" ht="84" x14ac:dyDescent="0.25">
      <c r="A395" s="138" t="s">
        <v>670</v>
      </c>
      <c r="B395" s="167" t="s">
        <v>953</v>
      </c>
      <c r="C395" s="136" t="s">
        <v>657</v>
      </c>
      <c r="D395" s="136" t="s">
        <v>367</v>
      </c>
      <c r="E395" s="138" t="s">
        <v>671</v>
      </c>
      <c r="F395" s="138"/>
      <c r="G395" s="175">
        <f>G396+G397</f>
        <v>2477710</v>
      </c>
      <c r="H395" s="175">
        <f>H396+H397</f>
        <v>1508938</v>
      </c>
      <c r="I395" s="175">
        <f>I396+I397</f>
        <v>1508938</v>
      </c>
    </row>
    <row r="396" spans="1:9" ht="72" x14ac:dyDescent="0.25">
      <c r="A396" s="138" t="s">
        <v>376</v>
      </c>
      <c r="B396" s="167" t="s">
        <v>953</v>
      </c>
      <c r="C396" s="136" t="s">
        <v>657</v>
      </c>
      <c r="D396" s="136" t="s">
        <v>367</v>
      </c>
      <c r="E396" s="138" t="s">
        <v>671</v>
      </c>
      <c r="F396" s="138">
        <v>100</v>
      </c>
      <c r="G396" s="175">
        <v>1979710</v>
      </c>
      <c r="H396" s="175">
        <v>1210938</v>
      </c>
      <c r="I396" s="175">
        <v>1210938</v>
      </c>
    </row>
    <row r="397" spans="1:9" ht="24" x14ac:dyDescent="0.25">
      <c r="A397" s="138" t="s">
        <v>527</v>
      </c>
      <c r="B397" s="167" t="s">
        <v>953</v>
      </c>
      <c r="C397" s="136" t="s">
        <v>657</v>
      </c>
      <c r="D397" s="136" t="s">
        <v>367</v>
      </c>
      <c r="E397" s="138" t="s">
        <v>671</v>
      </c>
      <c r="F397" s="138">
        <v>300</v>
      </c>
      <c r="G397" s="175">
        <v>498000</v>
      </c>
      <c r="H397" s="175">
        <v>298000</v>
      </c>
      <c r="I397" s="175">
        <v>298000</v>
      </c>
    </row>
    <row r="398" spans="1:9" ht="36" x14ac:dyDescent="0.25">
      <c r="A398" s="127" t="s">
        <v>672</v>
      </c>
      <c r="B398" s="167" t="s">
        <v>953</v>
      </c>
      <c r="C398" s="105" t="s">
        <v>657</v>
      </c>
      <c r="D398" s="105" t="s">
        <v>367</v>
      </c>
      <c r="E398" s="98" t="s">
        <v>955</v>
      </c>
      <c r="F398" s="98"/>
      <c r="G398" s="170">
        <f>G399</f>
        <v>4482</v>
      </c>
      <c r="H398" s="170">
        <f>H399</f>
        <v>4482</v>
      </c>
      <c r="I398" s="170">
        <f>I399</f>
        <v>4482</v>
      </c>
    </row>
    <row r="399" spans="1:9" ht="72" x14ac:dyDescent="0.25">
      <c r="A399" s="98" t="s">
        <v>376</v>
      </c>
      <c r="B399" s="167" t="s">
        <v>953</v>
      </c>
      <c r="C399" s="105" t="s">
        <v>657</v>
      </c>
      <c r="D399" s="105" t="s">
        <v>367</v>
      </c>
      <c r="E399" s="98" t="s">
        <v>955</v>
      </c>
      <c r="F399" s="98">
        <v>100</v>
      </c>
      <c r="G399" s="173">
        <v>4482</v>
      </c>
      <c r="H399" s="173">
        <v>4482</v>
      </c>
      <c r="I399" s="173">
        <v>4482</v>
      </c>
    </row>
    <row r="400" spans="1:9" ht="48" x14ac:dyDescent="0.25">
      <c r="A400" s="127" t="s">
        <v>674</v>
      </c>
      <c r="B400" s="167" t="s">
        <v>953</v>
      </c>
      <c r="C400" s="105" t="s">
        <v>657</v>
      </c>
      <c r="D400" s="105" t="s">
        <v>367</v>
      </c>
      <c r="E400" s="98" t="s">
        <v>956</v>
      </c>
      <c r="F400" s="98"/>
      <c r="G400" s="170">
        <f>G401</f>
        <v>57258</v>
      </c>
      <c r="H400" s="170">
        <f>H401</f>
        <v>57258</v>
      </c>
      <c r="I400" s="170">
        <f>I401</f>
        <v>57258</v>
      </c>
    </row>
    <row r="401" spans="1:9" ht="72" x14ac:dyDescent="0.25">
      <c r="A401" s="98" t="s">
        <v>376</v>
      </c>
      <c r="B401" s="167" t="s">
        <v>953</v>
      </c>
      <c r="C401" s="105" t="s">
        <v>657</v>
      </c>
      <c r="D401" s="105" t="s">
        <v>367</v>
      </c>
      <c r="E401" s="98" t="s">
        <v>956</v>
      </c>
      <c r="F401" s="98">
        <v>100</v>
      </c>
      <c r="G401" s="173">
        <v>57258</v>
      </c>
      <c r="H401" s="173">
        <v>57258</v>
      </c>
      <c r="I401" s="173">
        <v>57258</v>
      </c>
    </row>
    <row r="402" spans="1:9" ht="72" x14ac:dyDescent="0.25">
      <c r="A402" s="98" t="s">
        <v>676</v>
      </c>
      <c r="B402" s="167" t="s">
        <v>953</v>
      </c>
      <c r="C402" s="105" t="s">
        <v>657</v>
      </c>
      <c r="D402" s="105" t="s">
        <v>367</v>
      </c>
      <c r="E402" s="132" t="s">
        <v>677</v>
      </c>
      <c r="F402" s="98"/>
      <c r="G402" s="173">
        <f>G403</f>
        <v>2102358</v>
      </c>
      <c r="H402" s="173">
        <f>H403</f>
        <v>0</v>
      </c>
      <c r="I402" s="173">
        <f>I403</f>
        <v>0</v>
      </c>
    </row>
    <row r="403" spans="1:9" ht="36" x14ac:dyDescent="0.25">
      <c r="A403" s="98" t="s">
        <v>387</v>
      </c>
      <c r="B403" s="167" t="s">
        <v>953</v>
      </c>
      <c r="C403" s="105" t="s">
        <v>657</v>
      </c>
      <c r="D403" s="105" t="s">
        <v>367</v>
      </c>
      <c r="E403" s="132" t="s">
        <v>677</v>
      </c>
      <c r="F403" s="98">
        <v>200</v>
      </c>
      <c r="G403" s="172">
        <v>2102358</v>
      </c>
      <c r="H403" s="172">
        <v>0</v>
      </c>
      <c r="I403" s="172">
        <v>0</v>
      </c>
    </row>
    <row r="404" spans="1:9" ht="84" x14ac:dyDescent="0.25">
      <c r="A404" s="98" t="s">
        <v>678</v>
      </c>
      <c r="B404" s="167" t="s">
        <v>953</v>
      </c>
      <c r="C404" s="105" t="s">
        <v>657</v>
      </c>
      <c r="D404" s="105" t="s">
        <v>367</v>
      </c>
      <c r="E404" s="132" t="s">
        <v>679</v>
      </c>
      <c r="F404" s="98"/>
      <c r="G404" s="173">
        <f>G405</f>
        <v>1401572</v>
      </c>
      <c r="H404" s="173">
        <f>H405</f>
        <v>0</v>
      </c>
      <c r="I404" s="173">
        <f>I405</f>
        <v>0</v>
      </c>
    </row>
    <row r="405" spans="1:9" ht="36" x14ac:dyDescent="0.25">
      <c r="A405" s="98" t="s">
        <v>387</v>
      </c>
      <c r="B405" s="167" t="s">
        <v>953</v>
      </c>
      <c r="C405" s="105" t="s">
        <v>657</v>
      </c>
      <c r="D405" s="105" t="s">
        <v>367</v>
      </c>
      <c r="E405" s="132" t="s">
        <v>679</v>
      </c>
      <c r="F405" s="98">
        <v>200</v>
      </c>
      <c r="G405" s="172">
        <v>1401572</v>
      </c>
      <c r="H405" s="172">
        <v>0</v>
      </c>
      <c r="I405" s="172">
        <v>0</v>
      </c>
    </row>
    <row r="406" spans="1:9" ht="48" x14ac:dyDescent="0.25">
      <c r="A406" s="98" t="s">
        <v>957</v>
      </c>
      <c r="B406" s="167" t="s">
        <v>953</v>
      </c>
      <c r="C406" s="105" t="s">
        <v>657</v>
      </c>
      <c r="D406" s="105" t="s">
        <v>367</v>
      </c>
      <c r="E406" s="132" t="s">
        <v>958</v>
      </c>
      <c r="F406" s="98"/>
      <c r="G406" s="172">
        <f>G407</f>
        <v>0</v>
      </c>
      <c r="H406" s="172">
        <f>H407</f>
        <v>0</v>
      </c>
      <c r="I406" s="172">
        <f>I407</f>
        <v>0</v>
      </c>
    </row>
    <row r="407" spans="1:9" ht="36" x14ac:dyDescent="0.25">
      <c r="A407" s="98" t="s">
        <v>582</v>
      </c>
      <c r="B407" s="167" t="s">
        <v>953</v>
      </c>
      <c r="C407" s="105" t="s">
        <v>657</v>
      </c>
      <c r="D407" s="105" t="s">
        <v>367</v>
      </c>
      <c r="E407" s="132" t="s">
        <v>958</v>
      </c>
      <c r="F407" s="98">
        <v>400</v>
      </c>
      <c r="G407" s="172">
        <v>0</v>
      </c>
      <c r="H407" s="172">
        <v>0</v>
      </c>
      <c r="I407" s="172">
        <v>0</v>
      </c>
    </row>
    <row r="408" spans="1:9" x14ac:dyDescent="0.25">
      <c r="A408" s="94" t="s">
        <v>689</v>
      </c>
      <c r="B408" s="167" t="s">
        <v>953</v>
      </c>
      <c r="C408" s="94" t="s">
        <v>657</v>
      </c>
      <c r="D408" s="94" t="s">
        <v>369</v>
      </c>
      <c r="E408" s="94"/>
      <c r="F408" s="94"/>
      <c r="G408" s="168">
        <f>G409+G462+G457</f>
        <v>370934676</v>
      </c>
      <c r="H408" s="168">
        <f>H409+H462+H457</f>
        <v>315715207</v>
      </c>
      <c r="I408" s="168">
        <f>I409+I462+I457</f>
        <v>467743641</v>
      </c>
    </row>
    <row r="409" spans="1:9" ht="36" x14ac:dyDescent="0.25">
      <c r="A409" s="98" t="s">
        <v>690</v>
      </c>
      <c r="B409" s="167" t="s">
        <v>953</v>
      </c>
      <c r="C409" s="105" t="s">
        <v>657</v>
      </c>
      <c r="D409" s="105" t="s">
        <v>369</v>
      </c>
      <c r="E409" s="105" t="s">
        <v>484</v>
      </c>
      <c r="F409" s="98"/>
      <c r="G409" s="170">
        <f>G410</f>
        <v>370824676</v>
      </c>
      <c r="H409" s="170">
        <f>H410</f>
        <v>315655207</v>
      </c>
      <c r="I409" s="170">
        <f>I410</f>
        <v>467683641</v>
      </c>
    </row>
    <row r="410" spans="1:9" ht="48" x14ac:dyDescent="0.25">
      <c r="A410" s="98" t="s">
        <v>691</v>
      </c>
      <c r="B410" s="167" t="s">
        <v>953</v>
      </c>
      <c r="C410" s="105" t="s">
        <v>657</v>
      </c>
      <c r="D410" s="105" t="s">
        <v>369</v>
      </c>
      <c r="E410" s="98" t="s">
        <v>660</v>
      </c>
      <c r="F410" s="98"/>
      <c r="G410" s="170">
        <f>G411+G423</f>
        <v>370824676</v>
      </c>
      <c r="H410" s="170">
        <f>H411+H423</f>
        <v>315655207</v>
      </c>
      <c r="I410" s="170">
        <f>I411+I423</f>
        <v>467683641</v>
      </c>
    </row>
    <row r="411" spans="1:9" ht="36" x14ac:dyDescent="0.25">
      <c r="A411" s="98" t="s">
        <v>693</v>
      </c>
      <c r="B411" s="167" t="s">
        <v>953</v>
      </c>
      <c r="C411" s="105" t="s">
        <v>657</v>
      </c>
      <c r="D411" s="105" t="s">
        <v>369</v>
      </c>
      <c r="E411" s="98" t="s">
        <v>694</v>
      </c>
      <c r="F411" s="98"/>
      <c r="G411" s="170">
        <f>G412+G415+G417+G421</f>
        <v>313054424</v>
      </c>
      <c r="H411" s="170">
        <f>H412+H415+H417+H421</f>
        <v>287333787</v>
      </c>
      <c r="I411" s="170">
        <f>I412+I415+I417+I421</f>
        <v>269899161</v>
      </c>
    </row>
    <row r="412" spans="1:9" x14ac:dyDescent="0.25">
      <c r="A412" s="152" t="s">
        <v>695</v>
      </c>
      <c r="B412" s="167" t="s">
        <v>953</v>
      </c>
      <c r="C412" s="105" t="s">
        <v>657</v>
      </c>
      <c r="D412" s="105" t="s">
        <v>369</v>
      </c>
      <c r="E412" s="98" t="s">
        <v>696</v>
      </c>
      <c r="F412" s="98"/>
      <c r="G412" s="170">
        <f>G413+G414</f>
        <v>262427775</v>
      </c>
      <c r="H412" s="170">
        <f>H413+H414</f>
        <v>245382934</v>
      </c>
      <c r="I412" s="170">
        <f>I413+I414</f>
        <v>229187327</v>
      </c>
    </row>
    <row r="413" spans="1:9" ht="72" x14ac:dyDescent="0.25">
      <c r="A413" s="98" t="s">
        <v>376</v>
      </c>
      <c r="B413" s="167" t="s">
        <v>953</v>
      </c>
      <c r="C413" s="105" t="s">
        <v>657</v>
      </c>
      <c r="D413" s="105" t="s">
        <v>369</v>
      </c>
      <c r="E413" s="98" t="s">
        <v>696</v>
      </c>
      <c r="F413" s="98">
        <v>100</v>
      </c>
      <c r="G413" s="170">
        <v>254891288</v>
      </c>
      <c r="H413" s="170">
        <v>237856275</v>
      </c>
      <c r="I413" s="170">
        <v>221660668</v>
      </c>
    </row>
    <row r="414" spans="1:9" ht="36" x14ac:dyDescent="0.25">
      <c r="A414" s="98" t="s">
        <v>387</v>
      </c>
      <c r="B414" s="167" t="s">
        <v>953</v>
      </c>
      <c r="C414" s="105" t="s">
        <v>657</v>
      </c>
      <c r="D414" s="105" t="s">
        <v>369</v>
      </c>
      <c r="E414" s="98" t="s">
        <v>696</v>
      </c>
      <c r="F414" s="98">
        <v>200</v>
      </c>
      <c r="G414" s="173">
        <v>7536487</v>
      </c>
      <c r="H414" s="173">
        <v>7526659</v>
      </c>
      <c r="I414" s="173">
        <v>7526659</v>
      </c>
    </row>
    <row r="415" spans="1:9" ht="60" x14ac:dyDescent="0.25">
      <c r="A415" s="98" t="s">
        <v>697</v>
      </c>
      <c r="B415" s="167" t="s">
        <v>953</v>
      </c>
      <c r="C415" s="105" t="s">
        <v>657</v>
      </c>
      <c r="D415" s="105" t="s">
        <v>369</v>
      </c>
      <c r="E415" s="98" t="s">
        <v>698</v>
      </c>
      <c r="F415" s="98"/>
      <c r="G415" s="173">
        <f>G416</f>
        <v>13671000</v>
      </c>
      <c r="H415" s="173">
        <f>H416</f>
        <v>13671000</v>
      </c>
      <c r="I415" s="173">
        <f>I416</f>
        <v>13671000</v>
      </c>
    </row>
    <row r="416" spans="1:9" ht="72" x14ac:dyDescent="0.25">
      <c r="A416" s="98" t="s">
        <v>376</v>
      </c>
      <c r="B416" s="167" t="s">
        <v>953</v>
      </c>
      <c r="C416" s="105" t="s">
        <v>657</v>
      </c>
      <c r="D416" s="105" t="s">
        <v>369</v>
      </c>
      <c r="E416" s="98" t="s">
        <v>698</v>
      </c>
      <c r="F416" s="98">
        <v>100</v>
      </c>
      <c r="G416" s="173">
        <v>13671000</v>
      </c>
      <c r="H416" s="173">
        <v>13671000</v>
      </c>
      <c r="I416" s="173">
        <v>13671000</v>
      </c>
    </row>
    <row r="417" spans="1:9" ht="36" x14ac:dyDescent="0.25">
      <c r="A417" s="98" t="s">
        <v>533</v>
      </c>
      <c r="B417" s="167" t="s">
        <v>953</v>
      </c>
      <c r="C417" s="105" t="s">
        <v>657</v>
      </c>
      <c r="D417" s="105" t="s">
        <v>369</v>
      </c>
      <c r="E417" s="98" t="s">
        <v>699</v>
      </c>
      <c r="F417" s="98"/>
      <c r="G417" s="170">
        <f>G419+G420+G418</f>
        <v>36542649</v>
      </c>
      <c r="H417" s="170">
        <f>H419+H420+H418</f>
        <v>27866853</v>
      </c>
      <c r="I417" s="170">
        <f>I419+I420+I418</f>
        <v>26627834</v>
      </c>
    </row>
    <row r="418" spans="1:9" ht="72" x14ac:dyDescent="0.25">
      <c r="A418" s="98" t="s">
        <v>376</v>
      </c>
      <c r="B418" s="167" t="s">
        <v>953</v>
      </c>
      <c r="C418" s="105" t="s">
        <v>657</v>
      </c>
      <c r="D418" s="105" t="s">
        <v>369</v>
      </c>
      <c r="E418" s="98" t="s">
        <v>699</v>
      </c>
      <c r="F418" s="98">
        <v>100</v>
      </c>
      <c r="G418" s="170">
        <v>0</v>
      </c>
      <c r="H418" s="170">
        <v>0</v>
      </c>
      <c r="I418" s="170">
        <v>0</v>
      </c>
    </row>
    <row r="419" spans="1:9" ht="36" x14ac:dyDescent="0.25">
      <c r="A419" s="98" t="s">
        <v>387</v>
      </c>
      <c r="B419" s="167" t="s">
        <v>953</v>
      </c>
      <c r="C419" s="105" t="s">
        <v>657</v>
      </c>
      <c r="D419" s="105" t="s">
        <v>369</v>
      </c>
      <c r="E419" s="98" t="s">
        <v>699</v>
      </c>
      <c r="F419" s="98">
        <v>200</v>
      </c>
      <c r="G419" s="170">
        <v>30982649</v>
      </c>
      <c r="H419" s="170">
        <v>22306853</v>
      </c>
      <c r="I419" s="170">
        <v>21067834</v>
      </c>
    </row>
    <row r="420" spans="1:9" x14ac:dyDescent="0.25">
      <c r="A420" s="98" t="s">
        <v>440</v>
      </c>
      <c r="B420" s="167" t="s">
        <v>953</v>
      </c>
      <c r="C420" s="105" t="s">
        <v>657</v>
      </c>
      <c r="D420" s="105" t="s">
        <v>369</v>
      </c>
      <c r="E420" s="98" t="s">
        <v>699</v>
      </c>
      <c r="F420" s="98">
        <v>800</v>
      </c>
      <c r="G420" s="173">
        <v>5560000</v>
      </c>
      <c r="H420" s="173">
        <v>5560000</v>
      </c>
      <c r="I420" s="173">
        <v>5560000</v>
      </c>
    </row>
    <row r="421" spans="1:9" ht="48" x14ac:dyDescent="0.25">
      <c r="A421" s="98" t="s">
        <v>700</v>
      </c>
      <c r="B421" s="167" t="s">
        <v>953</v>
      </c>
      <c r="C421" s="105" t="s">
        <v>657</v>
      </c>
      <c r="D421" s="105" t="s">
        <v>369</v>
      </c>
      <c r="E421" s="98" t="s">
        <v>701</v>
      </c>
      <c r="F421" s="98"/>
      <c r="G421" s="173">
        <f>G422</f>
        <v>413000</v>
      </c>
      <c r="H421" s="173">
        <f>H422</f>
        <v>413000</v>
      </c>
      <c r="I421" s="173">
        <f>I422</f>
        <v>413000</v>
      </c>
    </row>
    <row r="422" spans="1:9" ht="36" x14ac:dyDescent="0.25">
      <c r="A422" s="98" t="s">
        <v>387</v>
      </c>
      <c r="B422" s="167" t="s">
        <v>953</v>
      </c>
      <c r="C422" s="105" t="s">
        <v>657</v>
      </c>
      <c r="D422" s="105" t="s">
        <v>369</v>
      </c>
      <c r="E422" s="98" t="s">
        <v>701</v>
      </c>
      <c r="F422" s="98">
        <v>200</v>
      </c>
      <c r="G422" s="173">
        <v>413000</v>
      </c>
      <c r="H422" s="173">
        <v>413000</v>
      </c>
      <c r="I422" s="173">
        <v>413000</v>
      </c>
    </row>
    <row r="423" spans="1:9" ht="24" x14ac:dyDescent="0.25">
      <c r="A423" s="98" t="s">
        <v>702</v>
      </c>
      <c r="B423" s="167" t="s">
        <v>953</v>
      </c>
      <c r="C423" s="105" t="s">
        <v>657</v>
      </c>
      <c r="D423" s="105" t="s">
        <v>369</v>
      </c>
      <c r="E423" s="98" t="s">
        <v>703</v>
      </c>
      <c r="F423" s="98"/>
      <c r="G423" s="170">
        <f>G429+G431+G433+G435+G437+G439+G441+G445+G427+G424+G451+G454+G448+G443</f>
        <v>57770252</v>
      </c>
      <c r="H423" s="170">
        <f t="shared" ref="H423:I423" si="66">H429+H431+H433+H435+H437+H439+H441+H445+H427+H424+H451+H454+H448+H443</f>
        <v>28321420</v>
      </c>
      <c r="I423" s="170">
        <f t="shared" si="66"/>
        <v>197784480</v>
      </c>
    </row>
    <row r="424" spans="1:9" ht="84" x14ac:dyDescent="0.25">
      <c r="A424" s="138" t="s">
        <v>670</v>
      </c>
      <c r="B424" s="167" t="s">
        <v>953</v>
      </c>
      <c r="C424" s="136" t="s">
        <v>657</v>
      </c>
      <c r="D424" s="136" t="s">
        <v>369</v>
      </c>
      <c r="E424" s="138" t="s">
        <v>704</v>
      </c>
      <c r="F424" s="138"/>
      <c r="G424" s="170">
        <f>G425+G426</f>
        <v>15525437</v>
      </c>
      <c r="H424" s="170">
        <f>H425+H426</f>
        <v>9157466</v>
      </c>
      <c r="I424" s="170">
        <f>I425+I426</f>
        <v>9157466</v>
      </c>
    </row>
    <row r="425" spans="1:9" ht="72" x14ac:dyDescent="0.25">
      <c r="A425" s="138" t="s">
        <v>376</v>
      </c>
      <c r="B425" s="167" t="s">
        <v>953</v>
      </c>
      <c r="C425" s="136" t="s">
        <v>657</v>
      </c>
      <c r="D425" s="136" t="s">
        <v>369</v>
      </c>
      <c r="E425" s="138" t="s">
        <v>704</v>
      </c>
      <c r="F425" s="138">
        <v>100</v>
      </c>
      <c r="G425" s="170">
        <v>10598537</v>
      </c>
      <c r="H425" s="170">
        <v>6201466</v>
      </c>
      <c r="I425" s="170">
        <v>6201466</v>
      </c>
    </row>
    <row r="426" spans="1:9" ht="24" x14ac:dyDescent="0.25">
      <c r="A426" s="138" t="s">
        <v>527</v>
      </c>
      <c r="B426" s="167" t="s">
        <v>953</v>
      </c>
      <c r="C426" s="136" t="s">
        <v>657</v>
      </c>
      <c r="D426" s="136" t="s">
        <v>369</v>
      </c>
      <c r="E426" s="138" t="s">
        <v>704</v>
      </c>
      <c r="F426" s="138">
        <v>300</v>
      </c>
      <c r="G426" s="170">
        <v>4926900</v>
      </c>
      <c r="H426" s="170">
        <v>2956000</v>
      </c>
      <c r="I426" s="170">
        <v>2956000</v>
      </c>
    </row>
    <row r="427" spans="1:9" ht="36" x14ac:dyDescent="0.25">
      <c r="A427" s="98" t="s">
        <v>705</v>
      </c>
      <c r="B427" s="167" t="s">
        <v>953</v>
      </c>
      <c r="C427" s="105" t="s">
        <v>657</v>
      </c>
      <c r="D427" s="105" t="s">
        <v>369</v>
      </c>
      <c r="E427" s="105" t="s">
        <v>706</v>
      </c>
      <c r="F427" s="98"/>
      <c r="G427" s="170">
        <f>G428</f>
        <v>3590000</v>
      </c>
      <c r="H427" s="170">
        <f>H428</f>
        <v>3590000</v>
      </c>
      <c r="I427" s="170">
        <f>I428</f>
        <v>3590000</v>
      </c>
    </row>
    <row r="428" spans="1:9" ht="36" x14ac:dyDescent="0.25">
      <c r="A428" s="98" t="s">
        <v>387</v>
      </c>
      <c r="B428" s="167" t="s">
        <v>953</v>
      </c>
      <c r="C428" s="105" t="s">
        <v>657</v>
      </c>
      <c r="D428" s="105" t="s">
        <v>369</v>
      </c>
      <c r="E428" s="105" t="s">
        <v>706</v>
      </c>
      <c r="F428" s="98">
        <v>200</v>
      </c>
      <c r="G428" s="170">
        <v>3590000</v>
      </c>
      <c r="H428" s="170">
        <v>3590000</v>
      </c>
      <c r="I428" s="170">
        <v>3590000</v>
      </c>
    </row>
    <row r="429" spans="1:9" ht="36" x14ac:dyDescent="0.25">
      <c r="A429" s="127" t="s">
        <v>672</v>
      </c>
      <c r="B429" s="167" t="s">
        <v>953</v>
      </c>
      <c r="C429" s="105" t="s">
        <v>657</v>
      </c>
      <c r="D429" s="105" t="s">
        <v>369</v>
      </c>
      <c r="E429" s="98" t="s">
        <v>707</v>
      </c>
      <c r="F429" s="98"/>
      <c r="G429" s="173">
        <f>G430</f>
        <v>41855</v>
      </c>
      <c r="H429" s="173">
        <f>H430</f>
        <v>41855</v>
      </c>
      <c r="I429" s="173">
        <f>I430</f>
        <v>41855</v>
      </c>
    </row>
    <row r="430" spans="1:9" ht="72" x14ac:dyDescent="0.25">
      <c r="A430" s="98" t="s">
        <v>376</v>
      </c>
      <c r="B430" s="167" t="s">
        <v>953</v>
      </c>
      <c r="C430" s="105" t="s">
        <v>657</v>
      </c>
      <c r="D430" s="105" t="s">
        <v>369</v>
      </c>
      <c r="E430" s="98" t="s">
        <v>707</v>
      </c>
      <c r="F430" s="98">
        <v>100</v>
      </c>
      <c r="G430" s="173">
        <v>41855</v>
      </c>
      <c r="H430" s="173">
        <v>41855</v>
      </c>
      <c r="I430" s="173">
        <v>41855</v>
      </c>
    </row>
    <row r="431" spans="1:9" ht="48" x14ac:dyDescent="0.25">
      <c r="A431" s="127" t="s">
        <v>674</v>
      </c>
      <c r="B431" s="167" t="s">
        <v>953</v>
      </c>
      <c r="C431" s="105" t="s">
        <v>657</v>
      </c>
      <c r="D431" s="105" t="s">
        <v>369</v>
      </c>
      <c r="E431" s="98" t="s">
        <v>708</v>
      </c>
      <c r="F431" s="98"/>
      <c r="G431" s="173">
        <f>G432</f>
        <v>767514</v>
      </c>
      <c r="H431" s="173">
        <f>H432</f>
        <v>767514</v>
      </c>
      <c r="I431" s="173">
        <f>I432</f>
        <v>767514</v>
      </c>
    </row>
    <row r="432" spans="1:9" ht="72" x14ac:dyDescent="0.25">
      <c r="A432" s="98" t="s">
        <v>376</v>
      </c>
      <c r="B432" s="167" t="s">
        <v>953</v>
      </c>
      <c r="C432" s="105" t="s">
        <v>657</v>
      </c>
      <c r="D432" s="105" t="s">
        <v>369</v>
      </c>
      <c r="E432" s="98" t="s">
        <v>708</v>
      </c>
      <c r="F432" s="98">
        <v>100</v>
      </c>
      <c r="G432" s="173">
        <v>767514</v>
      </c>
      <c r="H432" s="173">
        <v>767514</v>
      </c>
      <c r="I432" s="173">
        <v>767514</v>
      </c>
    </row>
    <row r="433" spans="1:9" ht="60" x14ac:dyDescent="0.25">
      <c r="A433" s="98" t="s">
        <v>709</v>
      </c>
      <c r="B433" s="167" t="s">
        <v>953</v>
      </c>
      <c r="C433" s="105" t="s">
        <v>657</v>
      </c>
      <c r="D433" s="105" t="s">
        <v>369</v>
      </c>
      <c r="E433" s="98" t="s">
        <v>710</v>
      </c>
      <c r="F433" s="98"/>
      <c r="G433" s="173">
        <f>G434</f>
        <v>739264</v>
      </c>
      <c r="H433" s="173">
        <f>H434</f>
        <v>739264</v>
      </c>
      <c r="I433" s="173">
        <f>I434</f>
        <v>739264</v>
      </c>
    </row>
    <row r="434" spans="1:9" ht="36" x14ac:dyDescent="0.25">
      <c r="A434" s="98" t="s">
        <v>387</v>
      </c>
      <c r="B434" s="167" t="s">
        <v>953</v>
      </c>
      <c r="C434" s="105" t="s">
        <v>657</v>
      </c>
      <c r="D434" s="105" t="s">
        <v>369</v>
      </c>
      <c r="E434" s="98" t="s">
        <v>710</v>
      </c>
      <c r="F434" s="98">
        <v>200</v>
      </c>
      <c r="G434" s="173">
        <v>739264</v>
      </c>
      <c r="H434" s="173">
        <v>739264</v>
      </c>
      <c r="I434" s="173">
        <v>739264</v>
      </c>
    </row>
    <row r="435" spans="1:9" ht="60" x14ac:dyDescent="0.25">
      <c r="A435" s="98" t="s">
        <v>711</v>
      </c>
      <c r="B435" s="167" t="s">
        <v>953</v>
      </c>
      <c r="C435" s="105" t="s">
        <v>657</v>
      </c>
      <c r="D435" s="105" t="s">
        <v>369</v>
      </c>
      <c r="E435" s="98" t="s">
        <v>712</v>
      </c>
      <c r="F435" s="98"/>
      <c r="G435" s="173">
        <f>G436</f>
        <v>1814288</v>
      </c>
      <c r="H435" s="173">
        <f>H436</f>
        <v>1814288</v>
      </c>
      <c r="I435" s="173">
        <f>I436</f>
        <v>1814288</v>
      </c>
    </row>
    <row r="436" spans="1:9" ht="36" x14ac:dyDescent="0.25">
      <c r="A436" s="98" t="s">
        <v>387</v>
      </c>
      <c r="B436" s="167" t="s">
        <v>953</v>
      </c>
      <c r="C436" s="105" t="s">
        <v>657</v>
      </c>
      <c r="D436" s="105" t="s">
        <v>369</v>
      </c>
      <c r="E436" s="98" t="s">
        <v>712</v>
      </c>
      <c r="F436" s="98">
        <v>200</v>
      </c>
      <c r="G436" s="173">
        <v>1814288</v>
      </c>
      <c r="H436" s="173">
        <v>1814288</v>
      </c>
      <c r="I436" s="173">
        <v>1814288</v>
      </c>
    </row>
    <row r="437" spans="1:9" ht="84" x14ac:dyDescent="0.25">
      <c r="A437" s="127" t="s">
        <v>713</v>
      </c>
      <c r="B437" s="167" t="s">
        <v>953</v>
      </c>
      <c r="C437" s="105" t="s">
        <v>657</v>
      </c>
      <c r="D437" s="105" t="s">
        <v>369</v>
      </c>
      <c r="E437" s="98" t="s">
        <v>714</v>
      </c>
      <c r="F437" s="98"/>
      <c r="G437" s="173">
        <f>G438</f>
        <v>416860</v>
      </c>
      <c r="H437" s="173">
        <f>H438</f>
        <v>416860</v>
      </c>
      <c r="I437" s="173">
        <f>I438</f>
        <v>416860</v>
      </c>
    </row>
    <row r="438" spans="1:9" ht="36" x14ac:dyDescent="0.25">
      <c r="A438" s="98" t="s">
        <v>387</v>
      </c>
      <c r="B438" s="167" t="s">
        <v>953</v>
      </c>
      <c r="C438" s="105" t="s">
        <v>657</v>
      </c>
      <c r="D438" s="105" t="s">
        <v>369</v>
      </c>
      <c r="E438" s="98" t="s">
        <v>714</v>
      </c>
      <c r="F438" s="98">
        <v>200</v>
      </c>
      <c r="G438" s="173">
        <v>416860</v>
      </c>
      <c r="H438" s="173">
        <v>416860</v>
      </c>
      <c r="I438" s="173">
        <v>416860</v>
      </c>
    </row>
    <row r="439" spans="1:9" ht="72" x14ac:dyDescent="0.25">
      <c r="A439" s="127" t="s">
        <v>715</v>
      </c>
      <c r="B439" s="167" t="s">
        <v>953</v>
      </c>
      <c r="C439" s="105" t="s">
        <v>657</v>
      </c>
      <c r="D439" s="105" t="s">
        <v>369</v>
      </c>
      <c r="E439" s="98" t="s">
        <v>716</v>
      </c>
      <c r="F439" s="98"/>
      <c r="G439" s="173">
        <f>G440</f>
        <v>3806740</v>
      </c>
      <c r="H439" s="173">
        <f>H440</f>
        <v>4086740</v>
      </c>
      <c r="I439" s="173">
        <f>I440</f>
        <v>4086740</v>
      </c>
    </row>
    <row r="440" spans="1:9" ht="36" x14ac:dyDescent="0.25">
      <c r="A440" s="98" t="s">
        <v>387</v>
      </c>
      <c r="B440" s="167" t="s">
        <v>953</v>
      </c>
      <c r="C440" s="105" t="s">
        <v>657</v>
      </c>
      <c r="D440" s="105" t="s">
        <v>369</v>
      </c>
      <c r="E440" s="98" t="s">
        <v>716</v>
      </c>
      <c r="F440" s="98">
        <v>200</v>
      </c>
      <c r="G440" s="173">
        <v>3806740</v>
      </c>
      <c r="H440" s="173">
        <v>4086740</v>
      </c>
      <c r="I440" s="173">
        <v>4086740</v>
      </c>
    </row>
    <row r="441" spans="1:9" ht="60" x14ac:dyDescent="0.25">
      <c r="A441" s="98" t="s">
        <v>1145</v>
      </c>
      <c r="B441" s="167" t="s">
        <v>953</v>
      </c>
      <c r="C441" s="105" t="s">
        <v>657</v>
      </c>
      <c r="D441" s="105" t="s">
        <v>369</v>
      </c>
      <c r="E441" s="98" t="s">
        <v>717</v>
      </c>
      <c r="F441" s="98"/>
      <c r="G441" s="173">
        <f>G442</f>
        <v>5628195</v>
      </c>
      <c r="H441" s="173">
        <f>H442</f>
        <v>5343181</v>
      </c>
      <c r="I441" s="173">
        <f>I442</f>
        <v>5195038</v>
      </c>
    </row>
    <row r="442" spans="1:9" ht="36" x14ac:dyDescent="0.25">
      <c r="A442" s="98" t="s">
        <v>387</v>
      </c>
      <c r="B442" s="167" t="s">
        <v>953</v>
      </c>
      <c r="C442" s="105" t="s">
        <v>657</v>
      </c>
      <c r="D442" s="105" t="s">
        <v>369</v>
      </c>
      <c r="E442" s="98" t="s">
        <v>717</v>
      </c>
      <c r="F442" s="98">
        <v>200</v>
      </c>
      <c r="G442" s="173">
        <v>5628195</v>
      </c>
      <c r="H442" s="173">
        <v>5343181</v>
      </c>
      <c r="I442" s="173">
        <v>5195038</v>
      </c>
    </row>
    <row r="443" spans="1:9" ht="24" x14ac:dyDescent="0.25">
      <c r="A443" s="98" t="s">
        <v>1115</v>
      </c>
      <c r="B443" s="167" t="s">
        <v>953</v>
      </c>
      <c r="C443" s="105" t="s">
        <v>657</v>
      </c>
      <c r="D443" s="105" t="s">
        <v>369</v>
      </c>
      <c r="E443" s="98" t="s">
        <v>1132</v>
      </c>
      <c r="F443" s="100"/>
      <c r="G443" s="107">
        <f>G444</f>
        <v>0</v>
      </c>
      <c r="H443" s="107">
        <f t="shared" ref="H443:I443" si="67">H444</f>
        <v>0</v>
      </c>
      <c r="I443" s="107">
        <f t="shared" si="67"/>
        <v>169119643</v>
      </c>
    </row>
    <row r="444" spans="1:9" ht="36" x14ac:dyDescent="0.25">
      <c r="A444" s="98" t="s">
        <v>387</v>
      </c>
      <c r="B444" s="167" t="s">
        <v>953</v>
      </c>
      <c r="C444" s="105" t="s">
        <v>657</v>
      </c>
      <c r="D444" s="105" t="s">
        <v>369</v>
      </c>
      <c r="E444" s="98" t="s">
        <v>1132</v>
      </c>
      <c r="F444" s="100">
        <v>200</v>
      </c>
      <c r="G444" s="107"/>
      <c r="H444" s="104"/>
      <c r="I444" s="104">
        <v>169119643</v>
      </c>
    </row>
    <row r="445" spans="1:9" ht="24" x14ac:dyDescent="0.25">
      <c r="A445" s="98" t="s">
        <v>718</v>
      </c>
      <c r="B445" s="167" t="s">
        <v>953</v>
      </c>
      <c r="C445" s="105" t="s">
        <v>657</v>
      </c>
      <c r="D445" s="105" t="s">
        <v>369</v>
      </c>
      <c r="E445" s="132" t="s">
        <v>719</v>
      </c>
      <c r="F445" s="98"/>
      <c r="G445" s="173">
        <f t="shared" ref="G445:I446" si="68">G446</f>
        <v>17474521</v>
      </c>
      <c r="H445" s="173">
        <f t="shared" si="68"/>
        <v>0</v>
      </c>
      <c r="I445" s="173">
        <f t="shared" si="68"/>
        <v>0</v>
      </c>
    </row>
    <row r="446" spans="1:9" ht="156" x14ac:dyDescent="0.25">
      <c r="A446" s="98" t="s">
        <v>959</v>
      </c>
      <c r="B446" s="167" t="s">
        <v>953</v>
      </c>
      <c r="C446" s="105" t="s">
        <v>657</v>
      </c>
      <c r="D446" s="105" t="s">
        <v>369</v>
      </c>
      <c r="E446" s="132" t="s">
        <v>721</v>
      </c>
      <c r="F446" s="98"/>
      <c r="G446" s="173">
        <f t="shared" si="68"/>
        <v>17474521</v>
      </c>
      <c r="H446" s="173">
        <f t="shared" si="68"/>
        <v>0</v>
      </c>
      <c r="I446" s="173">
        <f t="shared" si="68"/>
        <v>0</v>
      </c>
    </row>
    <row r="447" spans="1:9" ht="36" x14ac:dyDescent="0.25">
      <c r="A447" s="98" t="s">
        <v>387</v>
      </c>
      <c r="B447" s="167" t="s">
        <v>953</v>
      </c>
      <c r="C447" s="105" t="s">
        <v>657</v>
      </c>
      <c r="D447" s="105" t="s">
        <v>369</v>
      </c>
      <c r="E447" s="132" t="s">
        <v>721</v>
      </c>
      <c r="F447" s="98">
        <v>200</v>
      </c>
      <c r="G447" s="173">
        <v>17474521</v>
      </c>
      <c r="H447" s="173">
        <v>0</v>
      </c>
      <c r="I447" s="173">
        <v>0</v>
      </c>
    </row>
    <row r="448" spans="1:9" ht="24" x14ac:dyDescent="0.25">
      <c r="A448" s="98" t="s">
        <v>722</v>
      </c>
      <c r="B448" s="167" t="s">
        <v>953</v>
      </c>
      <c r="C448" s="105" t="s">
        <v>657</v>
      </c>
      <c r="D448" s="105" t="s">
        <v>369</v>
      </c>
      <c r="E448" s="132" t="s">
        <v>723</v>
      </c>
      <c r="F448" s="98"/>
      <c r="G448" s="173">
        <f t="shared" ref="G448:I449" si="69">G449</f>
        <v>1334126</v>
      </c>
      <c r="H448" s="173">
        <f t="shared" si="69"/>
        <v>0</v>
      </c>
      <c r="I448" s="173">
        <f t="shared" si="69"/>
        <v>0</v>
      </c>
    </row>
    <row r="449" spans="1:9" ht="72" x14ac:dyDescent="0.25">
      <c r="A449" s="98" t="s">
        <v>960</v>
      </c>
      <c r="B449" s="167" t="s">
        <v>953</v>
      </c>
      <c r="C449" s="105" t="s">
        <v>657</v>
      </c>
      <c r="D449" s="105" t="s">
        <v>369</v>
      </c>
      <c r="E449" s="132" t="s">
        <v>725</v>
      </c>
      <c r="F449" s="98"/>
      <c r="G449" s="173">
        <f t="shared" si="69"/>
        <v>1334126</v>
      </c>
      <c r="H449" s="173">
        <f t="shared" si="69"/>
        <v>0</v>
      </c>
      <c r="I449" s="173">
        <f t="shared" si="69"/>
        <v>0</v>
      </c>
    </row>
    <row r="450" spans="1:9" ht="36" x14ac:dyDescent="0.25">
      <c r="A450" s="98" t="s">
        <v>387</v>
      </c>
      <c r="B450" s="167" t="s">
        <v>953</v>
      </c>
      <c r="C450" s="105" t="s">
        <v>657</v>
      </c>
      <c r="D450" s="105" t="s">
        <v>369</v>
      </c>
      <c r="E450" s="132" t="s">
        <v>725</v>
      </c>
      <c r="F450" s="98">
        <v>200</v>
      </c>
      <c r="G450" s="173">
        <v>1334126</v>
      </c>
      <c r="H450" s="173">
        <v>0</v>
      </c>
      <c r="I450" s="173">
        <v>0</v>
      </c>
    </row>
    <row r="451" spans="1:9" ht="24" x14ac:dyDescent="0.25">
      <c r="A451" s="98" t="s">
        <v>726</v>
      </c>
      <c r="B451" s="167" t="s">
        <v>953</v>
      </c>
      <c r="C451" s="105" t="s">
        <v>657</v>
      </c>
      <c r="D451" s="105" t="s">
        <v>369</v>
      </c>
      <c r="E451" s="132" t="s">
        <v>727</v>
      </c>
      <c r="F451" s="98"/>
      <c r="G451" s="173">
        <f t="shared" ref="G451:I452" si="70">G452</f>
        <v>4267200</v>
      </c>
      <c r="H451" s="173">
        <f t="shared" si="70"/>
        <v>0</v>
      </c>
      <c r="I451" s="173">
        <f t="shared" si="70"/>
        <v>0</v>
      </c>
    </row>
    <row r="452" spans="1:9" ht="108" x14ac:dyDescent="0.25">
      <c r="A452" s="98" t="s">
        <v>728</v>
      </c>
      <c r="B452" s="167" t="s">
        <v>953</v>
      </c>
      <c r="C452" s="105" t="s">
        <v>657</v>
      </c>
      <c r="D452" s="105" t="s">
        <v>369</v>
      </c>
      <c r="E452" s="132" t="s">
        <v>729</v>
      </c>
      <c r="F452" s="98"/>
      <c r="G452" s="173">
        <f t="shared" si="70"/>
        <v>4267200</v>
      </c>
      <c r="H452" s="173">
        <f t="shared" si="70"/>
        <v>0</v>
      </c>
      <c r="I452" s="173">
        <f t="shared" si="70"/>
        <v>0</v>
      </c>
    </row>
    <row r="453" spans="1:9" ht="36" x14ac:dyDescent="0.25">
      <c r="A453" s="98" t="s">
        <v>387</v>
      </c>
      <c r="B453" s="167" t="s">
        <v>953</v>
      </c>
      <c r="C453" s="105" t="s">
        <v>657</v>
      </c>
      <c r="D453" s="105" t="s">
        <v>369</v>
      </c>
      <c r="E453" s="132" t="s">
        <v>729</v>
      </c>
      <c r="F453" s="98">
        <v>200</v>
      </c>
      <c r="G453" s="172">
        <v>4267200</v>
      </c>
      <c r="H453" s="173">
        <v>0</v>
      </c>
      <c r="I453" s="173">
        <v>0</v>
      </c>
    </row>
    <row r="454" spans="1:9" ht="36" x14ac:dyDescent="0.25">
      <c r="A454" s="159" t="s">
        <v>730</v>
      </c>
      <c r="B454" s="167" t="s">
        <v>953</v>
      </c>
      <c r="C454" s="105" t="s">
        <v>657</v>
      </c>
      <c r="D454" s="105" t="s">
        <v>369</v>
      </c>
      <c r="E454" s="132" t="s">
        <v>731</v>
      </c>
      <c r="F454" s="98"/>
      <c r="G454" s="172">
        <f>G455</f>
        <v>2364252</v>
      </c>
      <c r="H454" s="172">
        <f t="shared" ref="G454:I455" si="71">H455</f>
        <v>2364252</v>
      </c>
      <c r="I454" s="172">
        <f t="shared" si="71"/>
        <v>2855812</v>
      </c>
    </row>
    <row r="455" spans="1:9" ht="60" x14ac:dyDescent="0.25">
      <c r="A455" s="98" t="s">
        <v>732</v>
      </c>
      <c r="B455" s="167" t="s">
        <v>953</v>
      </c>
      <c r="C455" s="105" t="s">
        <v>657</v>
      </c>
      <c r="D455" s="105" t="s">
        <v>369</v>
      </c>
      <c r="E455" s="132" t="s">
        <v>733</v>
      </c>
      <c r="F455" s="98"/>
      <c r="G455" s="172">
        <f t="shared" si="71"/>
        <v>2364252</v>
      </c>
      <c r="H455" s="172">
        <f t="shared" si="71"/>
        <v>2364252</v>
      </c>
      <c r="I455" s="172">
        <f t="shared" si="71"/>
        <v>2855812</v>
      </c>
    </row>
    <row r="456" spans="1:9" ht="72" x14ac:dyDescent="0.25">
      <c r="A456" s="98" t="s">
        <v>376</v>
      </c>
      <c r="B456" s="167" t="s">
        <v>953</v>
      </c>
      <c r="C456" s="105" t="s">
        <v>657</v>
      </c>
      <c r="D456" s="105" t="s">
        <v>369</v>
      </c>
      <c r="E456" s="132" t="s">
        <v>733</v>
      </c>
      <c r="F456" s="98">
        <v>100</v>
      </c>
      <c r="G456" s="172">
        <v>2364252</v>
      </c>
      <c r="H456" s="173">
        <v>2364252</v>
      </c>
      <c r="I456" s="173">
        <v>2855812</v>
      </c>
    </row>
    <row r="457" spans="1:9" ht="60" x14ac:dyDescent="0.25">
      <c r="A457" s="98" t="s">
        <v>513</v>
      </c>
      <c r="B457" s="167" t="s">
        <v>953</v>
      </c>
      <c r="C457" s="105" t="s">
        <v>657</v>
      </c>
      <c r="D457" s="105" t="s">
        <v>369</v>
      </c>
      <c r="E457" s="98" t="s">
        <v>514</v>
      </c>
      <c r="F457" s="98"/>
      <c r="G457" s="170">
        <f>G458</f>
        <v>50000</v>
      </c>
      <c r="H457" s="170">
        <f t="shared" ref="H457:I460" si="72">H458</f>
        <v>0</v>
      </c>
      <c r="I457" s="170">
        <f t="shared" si="72"/>
        <v>0</v>
      </c>
    </row>
    <row r="458" spans="1:9" ht="36" x14ac:dyDescent="0.25">
      <c r="A458" s="98" t="s">
        <v>515</v>
      </c>
      <c r="B458" s="167" t="s">
        <v>953</v>
      </c>
      <c r="C458" s="105" t="s">
        <v>657</v>
      </c>
      <c r="D458" s="105" t="s">
        <v>369</v>
      </c>
      <c r="E458" s="98" t="s">
        <v>516</v>
      </c>
      <c r="F458" s="98"/>
      <c r="G458" s="170">
        <f>G459</f>
        <v>50000</v>
      </c>
      <c r="H458" s="170">
        <f t="shared" si="72"/>
        <v>0</v>
      </c>
      <c r="I458" s="170">
        <f t="shared" si="72"/>
        <v>0</v>
      </c>
    </row>
    <row r="459" spans="1:9" ht="48" x14ac:dyDescent="0.25">
      <c r="A459" s="98" t="s">
        <v>517</v>
      </c>
      <c r="B459" s="167" t="s">
        <v>953</v>
      </c>
      <c r="C459" s="105" t="s">
        <v>657</v>
      </c>
      <c r="D459" s="105" t="s">
        <v>369</v>
      </c>
      <c r="E459" s="98" t="s">
        <v>518</v>
      </c>
      <c r="F459" s="98"/>
      <c r="G459" s="170">
        <f>G460</f>
        <v>50000</v>
      </c>
      <c r="H459" s="170">
        <f t="shared" si="72"/>
        <v>0</v>
      </c>
      <c r="I459" s="170">
        <f t="shared" si="72"/>
        <v>0</v>
      </c>
    </row>
    <row r="460" spans="1:9" ht="36" x14ac:dyDescent="0.25">
      <c r="A460" s="98" t="s">
        <v>519</v>
      </c>
      <c r="B460" s="167" t="s">
        <v>953</v>
      </c>
      <c r="C460" s="105" t="s">
        <v>657</v>
      </c>
      <c r="D460" s="105" t="s">
        <v>369</v>
      </c>
      <c r="E460" s="98" t="s">
        <v>520</v>
      </c>
      <c r="F460" s="98"/>
      <c r="G460" s="170">
        <f>G461</f>
        <v>50000</v>
      </c>
      <c r="H460" s="170">
        <f t="shared" si="72"/>
        <v>0</v>
      </c>
      <c r="I460" s="170">
        <f t="shared" si="72"/>
        <v>0</v>
      </c>
    </row>
    <row r="461" spans="1:9" ht="36" x14ac:dyDescent="0.25">
      <c r="A461" s="98" t="s">
        <v>387</v>
      </c>
      <c r="B461" s="167" t="s">
        <v>953</v>
      </c>
      <c r="C461" s="105" t="s">
        <v>657</v>
      </c>
      <c r="D461" s="105" t="s">
        <v>369</v>
      </c>
      <c r="E461" s="98" t="s">
        <v>520</v>
      </c>
      <c r="F461" s="98">
        <v>200</v>
      </c>
      <c r="G461" s="170">
        <v>50000</v>
      </c>
      <c r="H461" s="170">
        <v>0</v>
      </c>
      <c r="I461" s="170">
        <v>0</v>
      </c>
    </row>
    <row r="462" spans="1:9" ht="36" x14ac:dyDescent="0.25">
      <c r="A462" s="98" t="s">
        <v>427</v>
      </c>
      <c r="B462" s="167" t="s">
        <v>953</v>
      </c>
      <c r="C462" s="105" t="s">
        <v>657</v>
      </c>
      <c r="D462" s="105" t="s">
        <v>369</v>
      </c>
      <c r="E462" s="98" t="s">
        <v>428</v>
      </c>
      <c r="F462" s="98"/>
      <c r="G462" s="173">
        <f>G463</f>
        <v>60000</v>
      </c>
      <c r="H462" s="173">
        <f t="shared" ref="H462:I465" si="73">H463</f>
        <v>60000</v>
      </c>
      <c r="I462" s="173">
        <f t="shared" si="73"/>
        <v>60000</v>
      </c>
    </row>
    <row r="463" spans="1:9" ht="48" x14ac:dyDescent="0.25">
      <c r="A463" s="98" t="s">
        <v>734</v>
      </c>
      <c r="B463" s="167" t="s">
        <v>953</v>
      </c>
      <c r="C463" s="105" t="s">
        <v>657</v>
      </c>
      <c r="D463" s="105" t="s">
        <v>369</v>
      </c>
      <c r="E463" s="98" t="s">
        <v>735</v>
      </c>
      <c r="F463" s="98"/>
      <c r="G463" s="170">
        <f>G464</f>
        <v>60000</v>
      </c>
      <c r="H463" s="170">
        <f t="shared" si="73"/>
        <v>60000</v>
      </c>
      <c r="I463" s="170">
        <f t="shared" si="73"/>
        <v>60000</v>
      </c>
    </row>
    <row r="464" spans="1:9" ht="60" x14ac:dyDescent="0.25">
      <c r="A464" s="98" t="s">
        <v>736</v>
      </c>
      <c r="B464" s="167" t="s">
        <v>953</v>
      </c>
      <c r="C464" s="105" t="s">
        <v>657</v>
      </c>
      <c r="D464" s="105" t="s">
        <v>369</v>
      </c>
      <c r="E464" s="98" t="s">
        <v>737</v>
      </c>
      <c r="F464" s="98"/>
      <c r="G464" s="170">
        <f>G465</f>
        <v>60000</v>
      </c>
      <c r="H464" s="170">
        <f t="shared" si="73"/>
        <v>60000</v>
      </c>
      <c r="I464" s="170">
        <f t="shared" si="73"/>
        <v>60000</v>
      </c>
    </row>
    <row r="465" spans="1:9" ht="24" x14ac:dyDescent="0.25">
      <c r="A465" s="98" t="s">
        <v>738</v>
      </c>
      <c r="B465" s="167" t="s">
        <v>953</v>
      </c>
      <c r="C465" s="105" t="s">
        <v>657</v>
      </c>
      <c r="D465" s="105" t="s">
        <v>369</v>
      </c>
      <c r="E465" s="98" t="s">
        <v>739</v>
      </c>
      <c r="F465" s="98"/>
      <c r="G465" s="170">
        <f>G466</f>
        <v>60000</v>
      </c>
      <c r="H465" s="170">
        <f t="shared" si="73"/>
        <v>60000</v>
      </c>
      <c r="I465" s="170">
        <f t="shared" si="73"/>
        <v>60000</v>
      </c>
    </row>
    <row r="466" spans="1:9" ht="36" x14ac:dyDescent="0.25">
      <c r="A466" s="98" t="s">
        <v>387</v>
      </c>
      <c r="B466" s="167" t="s">
        <v>953</v>
      </c>
      <c r="C466" s="105" t="s">
        <v>657</v>
      </c>
      <c r="D466" s="105" t="s">
        <v>369</v>
      </c>
      <c r="E466" s="98" t="s">
        <v>739</v>
      </c>
      <c r="F466" s="98">
        <v>200</v>
      </c>
      <c r="G466" s="173">
        <v>60000</v>
      </c>
      <c r="H466" s="173">
        <v>60000</v>
      </c>
      <c r="I466" s="173">
        <v>60000</v>
      </c>
    </row>
    <row r="467" spans="1:9" x14ac:dyDescent="0.25">
      <c r="A467" s="94" t="s">
        <v>740</v>
      </c>
      <c r="B467" s="167" t="s">
        <v>953</v>
      </c>
      <c r="C467" s="140" t="s">
        <v>657</v>
      </c>
      <c r="D467" s="140" t="s">
        <v>378</v>
      </c>
      <c r="E467" s="94"/>
      <c r="F467" s="94"/>
      <c r="G467" s="176">
        <f t="shared" ref="G467:I467" si="74">G468</f>
        <v>12846195</v>
      </c>
      <c r="H467" s="176">
        <f t="shared" si="74"/>
        <v>12729207</v>
      </c>
      <c r="I467" s="176">
        <f t="shared" si="74"/>
        <v>13097207</v>
      </c>
    </row>
    <row r="468" spans="1:9" ht="36" x14ac:dyDescent="0.25">
      <c r="A468" s="98" t="s">
        <v>482</v>
      </c>
      <c r="B468" s="167" t="s">
        <v>953</v>
      </c>
      <c r="C468" s="105" t="s">
        <v>657</v>
      </c>
      <c r="D468" s="105" t="s">
        <v>378</v>
      </c>
      <c r="E468" s="105" t="s">
        <v>484</v>
      </c>
      <c r="F468" s="98"/>
      <c r="G468" s="170">
        <f>G473+G469</f>
        <v>12846195</v>
      </c>
      <c r="H468" s="170">
        <f t="shared" ref="H468:I468" si="75">H473+H469</f>
        <v>12729207</v>
      </c>
      <c r="I468" s="170">
        <f t="shared" si="75"/>
        <v>13097207</v>
      </c>
    </row>
    <row r="469" spans="1:9" ht="48" x14ac:dyDescent="0.25">
      <c r="A469" s="102" t="s">
        <v>691</v>
      </c>
      <c r="B469" s="167" t="s">
        <v>953</v>
      </c>
      <c r="C469" s="99" t="s">
        <v>657</v>
      </c>
      <c r="D469" s="99" t="s">
        <v>378</v>
      </c>
      <c r="E469" s="98" t="s">
        <v>692</v>
      </c>
      <c r="F469" s="100"/>
      <c r="G469" s="181">
        <f>G470</f>
        <v>2596000</v>
      </c>
      <c r="H469" s="181">
        <f t="shared" ref="H469:I471" si="76">H470</f>
        <v>2596000</v>
      </c>
      <c r="I469" s="181">
        <f t="shared" si="76"/>
        <v>2596000</v>
      </c>
    </row>
    <row r="470" spans="1:9" ht="36" x14ac:dyDescent="0.25">
      <c r="A470" s="102" t="s">
        <v>693</v>
      </c>
      <c r="B470" s="167" t="s">
        <v>953</v>
      </c>
      <c r="C470" s="99" t="s">
        <v>657</v>
      </c>
      <c r="D470" s="99" t="s">
        <v>378</v>
      </c>
      <c r="E470" s="98" t="s">
        <v>694</v>
      </c>
      <c r="F470" s="100"/>
      <c r="G470" s="181">
        <f>G471</f>
        <v>2596000</v>
      </c>
      <c r="H470" s="181">
        <f t="shared" si="76"/>
        <v>2596000</v>
      </c>
      <c r="I470" s="181">
        <f t="shared" si="76"/>
        <v>2596000</v>
      </c>
    </row>
    <row r="471" spans="1:9" ht="132" x14ac:dyDescent="0.25">
      <c r="A471" s="106" t="s">
        <v>695</v>
      </c>
      <c r="B471" s="167" t="s">
        <v>953</v>
      </c>
      <c r="C471" s="99" t="s">
        <v>657</v>
      </c>
      <c r="D471" s="99" t="s">
        <v>378</v>
      </c>
      <c r="E471" s="98" t="s">
        <v>696</v>
      </c>
      <c r="F471" s="100"/>
      <c r="G471" s="181">
        <f>G472</f>
        <v>2596000</v>
      </c>
      <c r="H471" s="181">
        <f t="shared" si="76"/>
        <v>2596000</v>
      </c>
      <c r="I471" s="181">
        <f t="shared" si="76"/>
        <v>2596000</v>
      </c>
    </row>
    <row r="472" spans="1:9" ht="72" x14ac:dyDescent="0.25">
      <c r="A472" s="98" t="s">
        <v>376</v>
      </c>
      <c r="B472" s="167" t="s">
        <v>953</v>
      </c>
      <c r="C472" s="99" t="s">
        <v>657</v>
      </c>
      <c r="D472" s="99" t="s">
        <v>378</v>
      </c>
      <c r="E472" s="98" t="s">
        <v>696</v>
      </c>
      <c r="F472" s="100">
        <v>100</v>
      </c>
      <c r="G472" s="181">
        <v>2596000</v>
      </c>
      <c r="H472" s="181">
        <v>2596000</v>
      </c>
      <c r="I472" s="181">
        <v>2596000</v>
      </c>
    </row>
    <row r="473" spans="1:9" ht="48" x14ac:dyDescent="0.25">
      <c r="A473" s="98" t="s">
        <v>741</v>
      </c>
      <c r="B473" s="167" t="s">
        <v>953</v>
      </c>
      <c r="C473" s="105" t="s">
        <v>657</v>
      </c>
      <c r="D473" s="105" t="s">
        <v>378</v>
      </c>
      <c r="E473" s="98" t="s">
        <v>742</v>
      </c>
      <c r="F473" s="98"/>
      <c r="G473" s="170">
        <f>G477+G482+G474</f>
        <v>10250195</v>
      </c>
      <c r="H473" s="170">
        <f>H477+H482</f>
        <v>10133207</v>
      </c>
      <c r="I473" s="170">
        <f>I477+I482</f>
        <v>10501207</v>
      </c>
    </row>
    <row r="474" spans="1:9" ht="24" x14ac:dyDescent="0.25">
      <c r="A474" s="98" t="s">
        <v>722</v>
      </c>
      <c r="B474" s="167" t="s">
        <v>953</v>
      </c>
      <c r="C474" s="105" t="s">
        <v>657</v>
      </c>
      <c r="D474" s="105" t="s">
        <v>378</v>
      </c>
      <c r="E474" s="98" t="s">
        <v>743</v>
      </c>
      <c r="F474" s="98"/>
      <c r="G474" s="170">
        <f t="shared" ref="G474:I475" si="77">G475</f>
        <v>361961</v>
      </c>
      <c r="H474" s="170">
        <f t="shared" si="77"/>
        <v>0</v>
      </c>
      <c r="I474" s="170">
        <f t="shared" si="77"/>
        <v>0</v>
      </c>
    </row>
    <row r="475" spans="1:9" ht="96" x14ac:dyDescent="0.25">
      <c r="A475" s="98" t="s">
        <v>744</v>
      </c>
      <c r="B475" s="167" t="s">
        <v>953</v>
      </c>
      <c r="C475" s="105" t="s">
        <v>657</v>
      </c>
      <c r="D475" s="105" t="s">
        <v>378</v>
      </c>
      <c r="E475" s="98" t="s">
        <v>745</v>
      </c>
      <c r="F475" s="98"/>
      <c r="G475" s="170">
        <f t="shared" si="77"/>
        <v>361961</v>
      </c>
      <c r="H475" s="170">
        <f t="shared" si="77"/>
        <v>0</v>
      </c>
      <c r="I475" s="170">
        <f t="shared" si="77"/>
        <v>0</v>
      </c>
    </row>
    <row r="476" spans="1:9" ht="36" x14ac:dyDescent="0.25">
      <c r="A476" s="98" t="s">
        <v>387</v>
      </c>
      <c r="B476" s="167" t="s">
        <v>953</v>
      </c>
      <c r="C476" s="105" t="s">
        <v>657</v>
      </c>
      <c r="D476" s="105" t="s">
        <v>378</v>
      </c>
      <c r="E476" s="98" t="s">
        <v>745</v>
      </c>
      <c r="F476" s="98">
        <v>200</v>
      </c>
      <c r="G476" s="170">
        <v>361961</v>
      </c>
      <c r="H476" s="170">
        <v>0</v>
      </c>
      <c r="I476" s="170">
        <v>0</v>
      </c>
    </row>
    <row r="477" spans="1:9" ht="24" x14ac:dyDescent="0.25">
      <c r="A477" s="98" t="s">
        <v>746</v>
      </c>
      <c r="B477" s="167" t="s">
        <v>953</v>
      </c>
      <c r="C477" s="105" t="s">
        <v>657</v>
      </c>
      <c r="D477" s="105" t="s">
        <v>378</v>
      </c>
      <c r="E477" s="98" t="s">
        <v>747</v>
      </c>
      <c r="F477" s="98"/>
      <c r="G477" s="170">
        <f>G480+G478</f>
        <v>3287484</v>
      </c>
      <c r="H477" s="170">
        <f>H480+H478</f>
        <v>2776607</v>
      </c>
      <c r="I477" s="170">
        <f>I480+I478</f>
        <v>2405557</v>
      </c>
    </row>
    <row r="478" spans="1:9" ht="84" x14ac:dyDescent="0.25">
      <c r="A478" s="138" t="s">
        <v>670</v>
      </c>
      <c r="B478" s="167" t="s">
        <v>953</v>
      </c>
      <c r="C478" s="136" t="s">
        <v>657</v>
      </c>
      <c r="D478" s="136" t="s">
        <v>378</v>
      </c>
      <c r="E478" s="138" t="s">
        <v>748</v>
      </c>
      <c r="F478" s="138"/>
      <c r="G478" s="170">
        <f>G479</f>
        <v>522234</v>
      </c>
      <c r="H478" s="170">
        <f>H479</f>
        <v>281207</v>
      </c>
      <c r="I478" s="170">
        <f>I479</f>
        <v>281207</v>
      </c>
    </row>
    <row r="479" spans="1:9" ht="36" x14ac:dyDescent="0.25">
      <c r="A479" s="138" t="s">
        <v>749</v>
      </c>
      <c r="B479" s="167" t="s">
        <v>953</v>
      </c>
      <c r="C479" s="136" t="s">
        <v>657</v>
      </c>
      <c r="D479" s="136" t="s">
        <v>378</v>
      </c>
      <c r="E479" s="138" t="s">
        <v>748</v>
      </c>
      <c r="F479" s="138">
        <v>600</v>
      </c>
      <c r="G479" s="170">
        <v>522234</v>
      </c>
      <c r="H479" s="170">
        <v>281207</v>
      </c>
      <c r="I479" s="170">
        <v>281207</v>
      </c>
    </row>
    <row r="480" spans="1:9" ht="36" x14ac:dyDescent="0.25">
      <c r="A480" s="98" t="s">
        <v>533</v>
      </c>
      <c r="B480" s="167" t="s">
        <v>953</v>
      </c>
      <c r="C480" s="105" t="s">
        <v>657</v>
      </c>
      <c r="D480" s="105" t="s">
        <v>378</v>
      </c>
      <c r="E480" s="98" t="s">
        <v>750</v>
      </c>
      <c r="F480" s="98"/>
      <c r="G480" s="170">
        <f>G481</f>
        <v>2765250</v>
      </c>
      <c r="H480" s="170">
        <f>H481</f>
        <v>2495400</v>
      </c>
      <c r="I480" s="170">
        <f>I481</f>
        <v>2124350</v>
      </c>
    </row>
    <row r="481" spans="1:9" ht="36" x14ac:dyDescent="0.25">
      <c r="A481" s="98" t="s">
        <v>749</v>
      </c>
      <c r="B481" s="167" t="s">
        <v>953</v>
      </c>
      <c r="C481" s="105" t="s">
        <v>657</v>
      </c>
      <c r="D481" s="105" t="s">
        <v>378</v>
      </c>
      <c r="E481" s="98" t="s">
        <v>750</v>
      </c>
      <c r="F481" s="98">
        <v>600</v>
      </c>
      <c r="G481" s="173">
        <v>2765250</v>
      </c>
      <c r="H481" s="173">
        <v>2495400</v>
      </c>
      <c r="I481" s="173">
        <v>2124350</v>
      </c>
    </row>
    <row r="482" spans="1:9" ht="48" x14ac:dyDescent="0.25">
      <c r="A482" s="138" t="s">
        <v>751</v>
      </c>
      <c r="B482" s="167" t="s">
        <v>953</v>
      </c>
      <c r="C482" s="136" t="s">
        <v>657</v>
      </c>
      <c r="D482" s="136" t="s">
        <v>378</v>
      </c>
      <c r="E482" s="138" t="s">
        <v>752</v>
      </c>
      <c r="F482" s="138"/>
      <c r="G482" s="173">
        <f t="shared" ref="G482:I482" si="78">G483</f>
        <v>6600750</v>
      </c>
      <c r="H482" s="173">
        <f t="shared" si="78"/>
        <v>7356600</v>
      </c>
      <c r="I482" s="173">
        <f t="shared" si="78"/>
        <v>8095650</v>
      </c>
    </row>
    <row r="483" spans="1:9" ht="48" x14ac:dyDescent="0.25">
      <c r="A483" s="138" t="s">
        <v>753</v>
      </c>
      <c r="B483" s="167" t="s">
        <v>953</v>
      </c>
      <c r="C483" s="136" t="s">
        <v>657</v>
      </c>
      <c r="D483" s="136" t="s">
        <v>378</v>
      </c>
      <c r="E483" s="138" t="s">
        <v>754</v>
      </c>
      <c r="F483" s="138"/>
      <c r="G483" s="187">
        <f>G484+G485</f>
        <v>6600750</v>
      </c>
      <c r="H483" s="187">
        <f t="shared" ref="H483:I483" si="79">H484+H485</f>
        <v>7356600</v>
      </c>
      <c r="I483" s="187">
        <f t="shared" si="79"/>
        <v>8095650</v>
      </c>
    </row>
    <row r="484" spans="1:9" ht="36" x14ac:dyDescent="0.25">
      <c r="A484" s="138" t="s">
        <v>749</v>
      </c>
      <c r="B484" s="167" t="s">
        <v>953</v>
      </c>
      <c r="C484" s="136" t="s">
        <v>657</v>
      </c>
      <c r="D484" s="136" t="s">
        <v>378</v>
      </c>
      <c r="E484" s="138" t="s">
        <v>754</v>
      </c>
      <c r="F484" s="138">
        <v>600</v>
      </c>
      <c r="G484" s="187">
        <v>6549750</v>
      </c>
      <c r="H484" s="187">
        <v>7299600</v>
      </c>
      <c r="I484" s="187">
        <v>8032650</v>
      </c>
    </row>
    <row r="485" spans="1:9" x14ac:dyDescent="0.25">
      <c r="A485" s="102" t="s">
        <v>440</v>
      </c>
      <c r="B485" s="167" t="s">
        <v>953</v>
      </c>
      <c r="C485" s="136" t="s">
        <v>657</v>
      </c>
      <c r="D485" s="136" t="s">
        <v>378</v>
      </c>
      <c r="E485" s="138" t="s">
        <v>754</v>
      </c>
      <c r="F485" s="138">
        <v>800</v>
      </c>
      <c r="G485" s="187">
        <v>51000</v>
      </c>
      <c r="H485" s="187">
        <v>57000</v>
      </c>
      <c r="I485" s="187">
        <v>63000</v>
      </c>
    </row>
    <row r="486" spans="1:9" x14ac:dyDescent="0.25">
      <c r="A486" s="94" t="s">
        <v>765</v>
      </c>
      <c r="B486" s="167" t="s">
        <v>953</v>
      </c>
      <c r="C486" s="140" t="s">
        <v>657</v>
      </c>
      <c r="D486" s="140" t="s">
        <v>601</v>
      </c>
      <c r="E486" s="94"/>
      <c r="F486" s="94"/>
      <c r="G486" s="168">
        <f>G487+G494</f>
        <v>10782720</v>
      </c>
      <c r="H486" s="168">
        <f>H487+H494</f>
        <v>7890909</v>
      </c>
      <c r="I486" s="168">
        <f>I487+I494</f>
        <v>7890909</v>
      </c>
    </row>
    <row r="487" spans="1:9" ht="36" x14ac:dyDescent="0.25">
      <c r="A487" s="98" t="s">
        <v>482</v>
      </c>
      <c r="B487" s="167" t="s">
        <v>953</v>
      </c>
      <c r="C487" s="105" t="s">
        <v>657</v>
      </c>
      <c r="D487" s="105" t="s">
        <v>601</v>
      </c>
      <c r="E487" s="105" t="s">
        <v>484</v>
      </c>
      <c r="F487" s="98"/>
      <c r="G487" s="170">
        <f t="shared" ref="G487:I488" si="80">G488</f>
        <v>3728000</v>
      </c>
      <c r="H487" s="170">
        <f t="shared" si="80"/>
        <v>3371000</v>
      </c>
      <c r="I487" s="170">
        <f t="shared" si="80"/>
        <v>3371000</v>
      </c>
    </row>
    <row r="488" spans="1:9" ht="60" x14ac:dyDescent="0.25">
      <c r="A488" s="98" t="s">
        <v>485</v>
      </c>
      <c r="B488" s="167" t="s">
        <v>953</v>
      </c>
      <c r="C488" s="105" t="s">
        <v>657</v>
      </c>
      <c r="D488" s="105" t="s">
        <v>601</v>
      </c>
      <c r="E488" s="98" t="s">
        <v>486</v>
      </c>
      <c r="F488" s="98"/>
      <c r="G488" s="170">
        <f t="shared" si="80"/>
        <v>3728000</v>
      </c>
      <c r="H488" s="170">
        <f t="shared" si="80"/>
        <v>3371000</v>
      </c>
      <c r="I488" s="170">
        <f t="shared" si="80"/>
        <v>3371000</v>
      </c>
    </row>
    <row r="489" spans="1:9" ht="48" x14ac:dyDescent="0.25">
      <c r="A489" s="98" t="s">
        <v>767</v>
      </c>
      <c r="B489" s="167" t="s">
        <v>953</v>
      </c>
      <c r="C489" s="105" t="s">
        <v>657</v>
      </c>
      <c r="D489" s="105" t="s">
        <v>601</v>
      </c>
      <c r="E489" s="98" t="s">
        <v>488</v>
      </c>
      <c r="F489" s="98"/>
      <c r="G489" s="170">
        <f>+G490</f>
        <v>3728000</v>
      </c>
      <c r="H489" s="170">
        <f>+H490</f>
        <v>3371000</v>
      </c>
      <c r="I489" s="170">
        <f>+I490</f>
        <v>3371000</v>
      </c>
    </row>
    <row r="490" spans="1:9" ht="36" x14ac:dyDescent="0.25">
      <c r="A490" s="98" t="s">
        <v>533</v>
      </c>
      <c r="B490" s="167" t="s">
        <v>953</v>
      </c>
      <c r="C490" s="105" t="s">
        <v>657</v>
      </c>
      <c r="D490" s="105" t="s">
        <v>601</v>
      </c>
      <c r="E490" s="98" t="s">
        <v>768</v>
      </c>
      <c r="F490" s="98"/>
      <c r="G490" s="170">
        <f>G491+G492+G493</f>
        <v>3728000</v>
      </c>
      <c r="H490" s="170">
        <f>H491+H492+H493</f>
        <v>3371000</v>
      </c>
      <c r="I490" s="170">
        <f>I491+I492+I493</f>
        <v>3371000</v>
      </c>
    </row>
    <row r="491" spans="1:9" ht="72" x14ac:dyDescent="0.25">
      <c r="A491" s="98" t="s">
        <v>376</v>
      </c>
      <c r="B491" s="167" t="s">
        <v>953</v>
      </c>
      <c r="C491" s="105" t="s">
        <v>657</v>
      </c>
      <c r="D491" s="105" t="s">
        <v>601</v>
      </c>
      <c r="E491" s="98" t="s">
        <v>768</v>
      </c>
      <c r="F491" s="98">
        <v>100</v>
      </c>
      <c r="G491" s="170">
        <v>2864000</v>
      </c>
      <c r="H491" s="170">
        <v>2864000</v>
      </c>
      <c r="I491" s="170">
        <v>2864000</v>
      </c>
    </row>
    <row r="492" spans="1:9" ht="36" x14ac:dyDescent="0.25">
      <c r="A492" s="98" t="s">
        <v>387</v>
      </c>
      <c r="B492" s="167" t="s">
        <v>953</v>
      </c>
      <c r="C492" s="105" t="s">
        <v>657</v>
      </c>
      <c r="D492" s="105" t="s">
        <v>601</v>
      </c>
      <c r="E492" s="98" t="s">
        <v>768</v>
      </c>
      <c r="F492" s="98">
        <v>200</v>
      </c>
      <c r="G492" s="170">
        <v>857000</v>
      </c>
      <c r="H492" s="170">
        <v>500000</v>
      </c>
      <c r="I492" s="170">
        <v>500000</v>
      </c>
    </row>
    <row r="493" spans="1:9" x14ac:dyDescent="0.25">
      <c r="A493" s="98" t="s">
        <v>440</v>
      </c>
      <c r="B493" s="167" t="s">
        <v>953</v>
      </c>
      <c r="C493" s="105" t="s">
        <v>657</v>
      </c>
      <c r="D493" s="105" t="s">
        <v>601</v>
      </c>
      <c r="E493" s="98" t="s">
        <v>768</v>
      </c>
      <c r="F493" s="98">
        <v>800</v>
      </c>
      <c r="G493" s="173">
        <v>7000</v>
      </c>
      <c r="H493" s="173">
        <v>7000</v>
      </c>
      <c r="I493" s="173">
        <v>7000</v>
      </c>
    </row>
    <row r="494" spans="1:9" ht="72" x14ac:dyDescent="0.25">
      <c r="A494" s="98" t="s">
        <v>756</v>
      </c>
      <c r="B494" s="167" t="s">
        <v>953</v>
      </c>
      <c r="C494" s="105" t="s">
        <v>657</v>
      </c>
      <c r="D494" s="105" t="s">
        <v>601</v>
      </c>
      <c r="E494" s="98" t="s">
        <v>757</v>
      </c>
      <c r="F494" s="98"/>
      <c r="G494" s="173">
        <f t="shared" ref="G494:I495" si="81">G495</f>
        <v>7054720</v>
      </c>
      <c r="H494" s="173">
        <f t="shared" si="81"/>
        <v>4519909</v>
      </c>
      <c r="I494" s="173">
        <f t="shared" si="81"/>
        <v>4519909</v>
      </c>
    </row>
    <row r="495" spans="1:9" ht="120" x14ac:dyDescent="0.25">
      <c r="A495" s="98" t="s">
        <v>769</v>
      </c>
      <c r="B495" s="167" t="s">
        <v>953</v>
      </c>
      <c r="C495" s="105" t="s">
        <v>657</v>
      </c>
      <c r="D495" s="105" t="s">
        <v>601</v>
      </c>
      <c r="E495" s="98" t="s">
        <v>770</v>
      </c>
      <c r="F495" s="98"/>
      <c r="G495" s="173">
        <f t="shared" si="81"/>
        <v>7054720</v>
      </c>
      <c r="H495" s="173">
        <f t="shared" si="81"/>
        <v>4519909</v>
      </c>
      <c r="I495" s="173">
        <f t="shared" si="81"/>
        <v>4519909</v>
      </c>
    </row>
    <row r="496" spans="1:9" ht="36" x14ac:dyDescent="0.25">
      <c r="A496" s="98" t="s">
        <v>771</v>
      </c>
      <c r="B496" s="167" t="s">
        <v>953</v>
      </c>
      <c r="C496" s="105" t="s">
        <v>657</v>
      </c>
      <c r="D496" s="105" t="s">
        <v>601</v>
      </c>
      <c r="E496" s="98" t="s">
        <v>772</v>
      </c>
      <c r="F496" s="98"/>
      <c r="G496" s="173">
        <f>G497+G501+G503</f>
        <v>7054720</v>
      </c>
      <c r="H496" s="173">
        <f>H497+H501+H503</f>
        <v>4519909</v>
      </c>
      <c r="I496" s="173">
        <f>I497+I501+I503</f>
        <v>4519909</v>
      </c>
    </row>
    <row r="497" spans="1:9" ht="36" x14ac:dyDescent="0.25">
      <c r="A497" s="98" t="s">
        <v>773</v>
      </c>
      <c r="B497" s="167" t="s">
        <v>953</v>
      </c>
      <c r="C497" s="105" t="s">
        <v>657</v>
      </c>
      <c r="D497" s="105" t="s">
        <v>601</v>
      </c>
      <c r="E497" s="98" t="s">
        <v>774</v>
      </c>
      <c r="F497" s="98"/>
      <c r="G497" s="173">
        <f>G498+G499+G500</f>
        <v>6100000</v>
      </c>
      <c r="H497" s="173">
        <f>H498+H499+H500</f>
        <v>4037000</v>
      </c>
      <c r="I497" s="173">
        <f>I498+I499+I500</f>
        <v>4037000</v>
      </c>
    </row>
    <row r="498" spans="1:9" ht="72" x14ac:dyDescent="0.25">
      <c r="A498" s="98" t="s">
        <v>376</v>
      </c>
      <c r="B498" s="167" t="s">
        <v>953</v>
      </c>
      <c r="C498" s="105" t="s">
        <v>657</v>
      </c>
      <c r="D498" s="105" t="s">
        <v>601</v>
      </c>
      <c r="E498" s="98" t="s">
        <v>774</v>
      </c>
      <c r="F498" s="98">
        <v>100</v>
      </c>
      <c r="G498" s="173">
        <v>2827000</v>
      </c>
      <c r="H498" s="173">
        <v>2827000</v>
      </c>
      <c r="I498" s="173">
        <v>2827000</v>
      </c>
    </row>
    <row r="499" spans="1:9" ht="36" x14ac:dyDescent="0.25">
      <c r="A499" s="98" t="s">
        <v>387</v>
      </c>
      <c r="B499" s="167" t="s">
        <v>953</v>
      </c>
      <c r="C499" s="105" t="s">
        <v>657</v>
      </c>
      <c r="D499" s="105" t="s">
        <v>601</v>
      </c>
      <c r="E499" s="98" t="s">
        <v>774</v>
      </c>
      <c r="F499" s="98">
        <v>200</v>
      </c>
      <c r="G499" s="173">
        <v>3063000</v>
      </c>
      <c r="H499" s="173">
        <v>1000000</v>
      </c>
      <c r="I499" s="173">
        <v>1000000</v>
      </c>
    </row>
    <row r="500" spans="1:9" x14ac:dyDescent="0.25">
      <c r="A500" s="98" t="s">
        <v>440</v>
      </c>
      <c r="B500" s="167" t="s">
        <v>953</v>
      </c>
      <c r="C500" s="105" t="s">
        <v>657</v>
      </c>
      <c r="D500" s="105" t="s">
        <v>601</v>
      </c>
      <c r="E500" s="98" t="s">
        <v>774</v>
      </c>
      <c r="F500" s="98">
        <v>800</v>
      </c>
      <c r="G500" s="173">
        <v>210000</v>
      </c>
      <c r="H500" s="173">
        <v>210000</v>
      </c>
      <c r="I500" s="173">
        <v>210000</v>
      </c>
    </row>
    <row r="501" spans="1:9" ht="48" x14ac:dyDescent="0.25">
      <c r="A501" s="98" t="s">
        <v>933</v>
      </c>
      <c r="B501" s="167" t="s">
        <v>953</v>
      </c>
      <c r="C501" s="105" t="s">
        <v>657</v>
      </c>
      <c r="D501" s="105" t="s">
        <v>601</v>
      </c>
      <c r="E501" s="98" t="s">
        <v>776</v>
      </c>
      <c r="F501" s="98"/>
      <c r="G501" s="173">
        <f>G502</f>
        <v>324605</v>
      </c>
      <c r="H501" s="173">
        <v>0</v>
      </c>
      <c r="I501" s="173">
        <v>0</v>
      </c>
    </row>
    <row r="502" spans="1:9" ht="36" x14ac:dyDescent="0.25">
      <c r="A502" s="98" t="s">
        <v>387</v>
      </c>
      <c r="B502" s="167" t="s">
        <v>953</v>
      </c>
      <c r="C502" s="105" t="s">
        <v>657</v>
      </c>
      <c r="D502" s="105" t="s">
        <v>601</v>
      </c>
      <c r="E502" s="98" t="s">
        <v>776</v>
      </c>
      <c r="F502" s="98">
        <v>200</v>
      </c>
      <c r="G502" s="173">
        <v>324605</v>
      </c>
      <c r="H502" s="173">
        <v>0</v>
      </c>
      <c r="I502" s="173">
        <v>0</v>
      </c>
    </row>
    <row r="503" spans="1:9" ht="24" x14ac:dyDescent="0.25">
      <c r="A503" s="98" t="s">
        <v>775</v>
      </c>
      <c r="B503" s="167" t="s">
        <v>953</v>
      </c>
      <c r="C503" s="105" t="s">
        <v>657</v>
      </c>
      <c r="D503" s="105" t="s">
        <v>601</v>
      </c>
      <c r="E503" s="98" t="s">
        <v>777</v>
      </c>
      <c r="F503" s="98"/>
      <c r="G503" s="173">
        <f>G504</f>
        <v>630115</v>
      </c>
      <c r="H503" s="173">
        <f>H504</f>
        <v>482909</v>
      </c>
      <c r="I503" s="173">
        <f>I504</f>
        <v>482909</v>
      </c>
    </row>
    <row r="504" spans="1:9" ht="36" x14ac:dyDescent="0.25">
      <c r="A504" s="98" t="s">
        <v>387</v>
      </c>
      <c r="B504" s="167" t="s">
        <v>953</v>
      </c>
      <c r="C504" s="105" t="s">
        <v>657</v>
      </c>
      <c r="D504" s="105" t="s">
        <v>601</v>
      </c>
      <c r="E504" s="98" t="s">
        <v>777</v>
      </c>
      <c r="F504" s="98">
        <v>200</v>
      </c>
      <c r="G504" s="173">
        <v>630115</v>
      </c>
      <c r="H504" s="173">
        <v>482909</v>
      </c>
      <c r="I504" s="173">
        <v>482909</v>
      </c>
    </row>
    <row r="505" spans="1:9" x14ac:dyDescent="0.25">
      <c r="A505" s="94" t="s">
        <v>809</v>
      </c>
      <c r="B505" s="167" t="s">
        <v>953</v>
      </c>
      <c r="C505" s="94">
        <v>10</v>
      </c>
      <c r="D505" s="140" t="s">
        <v>556</v>
      </c>
      <c r="E505" s="94"/>
      <c r="F505" s="94"/>
      <c r="G505" s="176">
        <f>G506+G513</f>
        <v>2236570</v>
      </c>
      <c r="H505" s="176">
        <f>H506+H513</f>
        <v>1067982</v>
      </c>
      <c r="I505" s="176">
        <f>I506+I513</f>
        <v>1067982</v>
      </c>
    </row>
    <row r="506" spans="1:9" ht="36" x14ac:dyDescent="0.25">
      <c r="A506" s="98" t="s">
        <v>961</v>
      </c>
      <c r="B506" s="167" t="s">
        <v>953</v>
      </c>
      <c r="C506" s="105">
        <v>10</v>
      </c>
      <c r="D506" s="105" t="s">
        <v>378</v>
      </c>
      <c r="E506" s="105" t="s">
        <v>484</v>
      </c>
      <c r="F506" s="98"/>
      <c r="G506" s="170">
        <f>+G507</f>
        <v>461000</v>
      </c>
      <c r="H506" s="170">
        <f>+H507</f>
        <v>0</v>
      </c>
      <c r="I506" s="170">
        <f>+I507</f>
        <v>0</v>
      </c>
    </row>
    <row r="507" spans="1:9" ht="48" x14ac:dyDescent="0.25">
      <c r="A507" s="98" t="s">
        <v>691</v>
      </c>
      <c r="B507" s="167" t="s">
        <v>953</v>
      </c>
      <c r="C507" s="98">
        <v>10</v>
      </c>
      <c r="D507" s="105" t="s">
        <v>378</v>
      </c>
      <c r="E507" s="98" t="s">
        <v>660</v>
      </c>
      <c r="F507" s="98"/>
      <c r="G507" s="173">
        <f>G508</f>
        <v>461000</v>
      </c>
      <c r="H507" s="173">
        <f t="shared" ref="H507:I509" si="82">H508</f>
        <v>0</v>
      </c>
      <c r="I507" s="173">
        <f t="shared" si="82"/>
        <v>0</v>
      </c>
    </row>
    <row r="508" spans="1:9" ht="36" x14ac:dyDescent="0.25">
      <c r="A508" s="98" t="s">
        <v>840</v>
      </c>
      <c r="B508" s="167" t="s">
        <v>953</v>
      </c>
      <c r="C508" s="98">
        <v>10</v>
      </c>
      <c r="D508" s="105" t="s">
        <v>378</v>
      </c>
      <c r="E508" s="98" t="s">
        <v>703</v>
      </c>
      <c r="F508" s="98"/>
      <c r="G508" s="170">
        <f>G509+G511</f>
        <v>461000</v>
      </c>
      <c r="H508" s="170">
        <f>H509+H511</f>
        <v>0</v>
      </c>
      <c r="I508" s="170">
        <f>I509+I511</f>
        <v>0</v>
      </c>
    </row>
    <row r="509" spans="1:9" ht="36" x14ac:dyDescent="0.25">
      <c r="A509" s="98" t="s">
        <v>705</v>
      </c>
      <c r="B509" s="167" t="s">
        <v>953</v>
      </c>
      <c r="C509" s="98">
        <v>10</v>
      </c>
      <c r="D509" s="105" t="s">
        <v>378</v>
      </c>
      <c r="E509" s="98" t="s">
        <v>706</v>
      </c>
      <c r="F509" s="98"/>
      <c r="G509" s="170">
        <f>G510</f>
        <v>181000</v>
      </c>
      <c r="H509" s="170">
        <f t="shared" si="82"/>
        <v>0</v>
      </c>
      <c r="I509" s="170">
        <f t="shared" si="82"/>
        <v>0</v>
      </c>
    </row>
    <row r="510" spans="1:9" ht="24" x14ac:dyDescent="0.25">
      <c r="A510" s="177" t="s">
        <v>527</v>
      </c>
      <c r="B510" s="167" t="s">
        <v>953</v>
      </c>
      <c r="C510" s="98">
        <v>10</v>
      </c>
      <c r="D510" s="105" t="s">
        <v>378</v>
      </c>
      <c r="E510" s="98" t="s">
        <v>706</v>
      </c>
      <c r="F510" s="98">
        <v>300</v>
      </c>
      <c r="G510" s="170">
        <v>181000</v>
      </c>
      <c r="H510" s="170">
        <v>0</v>
      </c>
      <c r="I510" s="170">
        <v>0</v>
      </c>
    </row>
    <row r="511" spans="1:9" ht="72" x14ac:dyDescent="0.25">
      <c r="A511" s="127" t="s">
        <v>715</v>
      </c>
      <c r="B511" s="167" t="s">
        <v>953</v>
      </c>
      <c r="C511" s="105" t="s">
        <v>558</v>
      </c>
      <c r="D511" s="105" t="s">
        <v>378</v>
      </c>
      <c r="E511" s="98" t="s">
        <v>716</v>
      </c>
      <c r="F511" s="98"/>
      <c r="G511" s="170">
        <f>G512</f>
        <v>280000</v>
      </c>
      <c r="H511" s="170">
        <f>H512</f>
        <v>0</v>
      </c>
      <c r="I511" s="170">
        <f>I512</f>
        <v>0</v>
      </c>
    </row>
    <row r="512" spans="1:9" ht="24" x14ac:dyDescent="0.25">
      <c r="A512" s="177" t="s">
        <v>527</v>
      </c>
      <c r="B512" s="167" t="s">
        <v>953</v>
      </c>
      <c r="C512" s="105" t="s">
        <v>558</v>
      </c>
      <c r="D512" s="105" t="s">
        <v>378</v>
      </c>
      <c r="E512" s="98" t="s">
        <v>716</v>
      </c>
      <c r="F512" s="98">
        <v>300</v>
      </c>
      <c r="G512" s="170">
        <v>280000</v>
      </c>
      <c r="H512" s="170">
        <v>0</v>
      </c>
      <c r="I512" s="170">
        <v>0</v>
      </c>
    </row>
    <row r="513" spans="1:9" x14ac:dyDescent="0.25">
      <c r="A513" s="98" t="s">
        <v>841</v>
      </c>
      <c r="B513" s="167" t="s">
        <v>953</v>
      </c>
      <c r="C513" s="98">
        <v>10</v>
      </c>
      <c r="D513" s="105" t="s">
        <v>394</v>
      </c>
      <c r="E513" s="98"/>
      <c r="F513" s="98"/>
      <c r="G513" s="170">
        <f>G514</f>
        <v>1775570</v>
      </c>
      <c r="H513" s="170">
        <f t="shared" ref="H513:I517" si="83">H514</f>
        <v>1067982</v>
      </c>
      <c r="I513" s="170">
        <f t="shared" si="83"/>
        <v>1067982</v>
      </c>
    </row>
    <row r="514" spans="1:9" ht="36" x14ac:dyDescent="0.25">
      <c r="A514" s="98" t="s">
        <v>961</v>
      </c>
      <c r="B514" s="167" t="s">
        <v>953</v>
      </c>
      <c r="C514" s="98">
        <v>10</v>
      </c>
      <c r="D514" s="105" t="s">
        <v>394</v>
      </c>
      <c r="E514" s="105" t="s">
        <v>484</v>
      </c>
      <c r="F514" s="98"/>
      <c r="G514" s="170">
        <f>G515</f>
        <v>1775570</v>
      </c>
      <c r="H514" s="170">
        <f t="shared" si="83"/>
        <v>1067982</v>
      </c>
      <c r="I514" s="170">
        <f t="shared" si="83"/>
        <v>1067982</v>
      </c>
    </row>
    <row r="515" spans="1:9" ht="24" x14ac:dyDescent="0.25">
      <c r="A515" s="98" t="s">
        <v>962</v>
      </c>
      <c r="B515" s="167" t="s">
        <v>953</v>
      </c>
      <c r="C515" s="98">
        <v>10</v>
      </c>
      <c r="D515" s="105" t="s">
        <v>394</v>
      </c>
      <c r="E515" s="98" t="s">
        <v>660</v>
      </c>
      <c r="F515" s="98"/>
      <c r="G515" s="170">
        <f>G516</f>
        <v>1775570</v>
      </c>
      <c r="H515" s="170">
        <f t="shared" si="83"/>
        <v>1067982</v>
      </c>
      <c r="I515" s="170">
        <f t="shared" si="83"/>
        <v>1067982</v>
      </c>
    </row>
    <row r="516" spans="1:9" ht="24" x14ac:dyDescent="0.25">
      <c r="A516" s="98" t="s">
        <v>963</v>
      </c>
      <c r="B516" s="167" t="s">
        <v>953</v>
      </c>
      <c r="C516" s="98">
        <v>10</v>
      </c>
      <c r="D516" s="105" t="s">
        <v>394</v>
      </c>
      <c r="E516" s="98" t="s">
        <v>669</v>
      </c>
      <c r="F516" s="98"/>
      <c r="G516" s="170">
        <f>G517</f>
        <v>1775570</v>
      </c>
      <c r="H516" s="170">
        <f t="shared" si="83"/>
        <v>1067982</v>
      </c>
      <c r="I516" s="170">
        <f t="shared" si="83"/>
        <v>1067982</v>
      </c>
    </row>
    <row r="517" spans="1:9" x14ac:dyDescent="0.25">
      <c r="A517" s="152" t="s">
        <v>964</v>
      </c>
      <c r="B517" s="167" t="s">
        <v>953</v>
      </c>
      <c r="C517" s="98">
        <v>10</v>
      </c>
      <c r="D517" s="105" t="s">
        <v>394</v>
      </c>
      <c r="E517" s="98" t="s">
        <v>853</v>
      </c>
      <c r="F517" s="98"/>
      <c r="G517" s="170">
        <f>G518</f>
        <v>1775570</v>
      </c>
      <c r="H517" s="170">
        <f t="shared" si="83"/>
        <v>1067982</v>
      </c>
      <c r="I517" s="170">
        <f t="shared" si="83"/>
        <v>1067982</v>
      </c>
    </row>
    <row r="518" spans="1:9" ht="24" x14ac:dyDescent="0.25">
      <c r="A518" s="98" t="s">
        <v>527</v>
      </c>
      <c r="B518" s="167" t="s">
        <v>953</v>
      </c>
      <c r="C518" s="98">
        <v>10</v>
      </c>
      <c r="D518" s="105" t="s">
        <v>394</v>
      </c>
      <c r="E518" s="98" t="s">
        <v>853</v>
      </c>
      <c r="F518" s="98">
        <v>300</v>
      </c>
      <c r="G518" s="173">
        <v>1775570</v>
      </c>
      <c r="H518" s="173">
        <v>1067982</v>
      </c>
      <c r="I518" s="173">
        <v>1067982</v>
      </c>
    </row>
    <row r="519" spans="1:9" x14ac:dyDescent="0.25">
      <c r="A519" s="156" t="s">
        <v>864</v>
      </c>
      <c r="B519" s="167" t="s">
        <v>953</v>
      </c>
      <c r="C519" s="161" t="s">
        <v>474</v>
      </c>
      <c r="D519" s="161" t="s">
        <v>556</v>
      </c>
      <c r="E519" s="161"/>
      <c r="F519" s="161"/>
      <c r="G519" s="188">
        <f>G520</f>
        <v>13580000</v>
      </c>
      <c r="H519" s="188">
        <f t="shared" ref="H519:I521" si="84">H520</f>
        <v>12621000</v>
      </c>
      <c r="I519" s="188">
        <f t="shared" si="84"/>
        <v>12621000</v>
      </c>
    </row>
    <row r="520" spans="1:9" x14ac:dyDescent="0.25">
      <c r="A520" s="130" t="s">
        <v>881</v>
      </c>
      <c r="B520" s="167" t="s">
        <v>953</v>
      </c>
      <c r="C520" s="143" t="s">
        <v>474</v>
      </c>
      <c r="D520" s="143" t="s">
        <v>378</v>
      </c>
      <c r="E520" s="143"/>
      <c r="F520" s="143"/>
      <c r="G520" s="189">
        <f>G521</f>
        <v>13580000</v>
      </c>
      <c r="H520" s="189">
        <f t="shared" si="84"/>
        <v>12621000</v>
      </c>
      <c r="I520" s="189">
        <f t="shared" si="84"/>
        <v>12621000</v>
      </c>
    </row>
    <row r="521" spans="1:9" ht="72" x14ac:dyDescent="0.25">
      <c r="A521" s="98" t="s">
        <v>756</v>
      </c>
      <c r="B521" s="167" t="s">
        <v>953</v>
      </c>
      <c r="C521" s="143" t="s">
        <v>474</v>
      </c>
      <c r="D521" s="143" t="s">
        <v>378</v>
      </c>
      <c r="E521" s="143" t="s">
        <v>757</v>
      </c>
      <c r="F521" s="143"/>
      <c r="G521" s="189">
        <f>G522</f>
        <v>13580000</v>
      </c>
      <c r="H521" s="189">
        <f t="shared" si="84"/>
        <v>12621000</v>
      </c>
      <c r="I521" s="189">
        <f t="shared" si="84"/>
        <v>12621000</v>
      </c>
    </row>
    <row r="522" spans="1:9" ht="108" x14ac:dyDescent="0.25">
      <c r="A522" s="98" t="s">
        <v>882</v>
      </c>
      <c r="B522" s="167" t="s">
        <v>953</v>
      </c>
      <c r="C522" s="143" t="s">
        <v>474</v>
      </c>
      <c r="D522" s="143" t="s">
        <v>378</v>
      </c>
      <c r="E522" s="143" t="s">
        <v>868</v>
      </c>
      <c r="F522" s="143"/>
      <c r="G522" s="189">
        <f>G523</f>
        <v>13580000</v>
      </c>
      <c r="H522" s="189">
        <f>H523</f>
        <v>12621000</v>
      </c>
      <c r="I522" s="189">
        <f>I523</f>
        <v>12621000</v>
      </c>
    </row>
    <row r="523" spans="1:9" ht="48" x14ac:dyDescent="0.25">
      <c r="A523" s="105" t="s">
        <v>883</v>
      </c>
      <c r="B523" s="167" t="s">
        <v>953</v>
      </c>
      <c r="C523" s="147" t="s">
        <v>474</v>
      </c>
      <c r="D523" s="147" t="s">
        <v>378</v>
      </c>
      <c r="E523" s="147" t="s">
        <v>870</v>
      </c>
      <c r="F523" s="147"/>
      <c r="G523" s="190">
        <f>G524</f>
        <v>13580000</v>
      </c>
      <c r="H523" s="190">
        <f>H524</f>
        <v>12621000</v>
      </c>
      <c r="I523" s="190">
        <f>I524</f>
        <v>12621000</v>
      </c>
    </row>
    <row r="524" spans="1:9" ht="36" x14ac:dyDescent="0.25">
      <c r="A524" s="98" t="s">
        <v>533</v>
      </c>
      <c r="B524" s="167" t="s">
        <v>953</v>
      </c>
      <c r="C524" s="143" t="s">
        <v>474</v>
      </c>
      <c r="D524" s="143" t="s">
        <v>378</v>
      </c>
      <c r="E524" s="143" t="s">
        <v>871</v>
      </c>
      <c r="F524" s="143"/>
      <c r="G524" s="189">
        <f>SUM(G525+G526+G527)</f>
        <v>13580000</v>
      </c>
      <c r="H524" s="189">
        <f>SUM(H525+H526+H527)</f>
        <v>12621000</v>
      </c>
      <c r="I524" s="189">
        <f>SUM(I525+I526+I527)</f>
        <v>12621000</v>
      </c>
    </row>
    <row r="525" spans="1:9" ht="72" x14ac:dyDescent="0.25">
      <c r="A525" s="98" t="s">
        <v>376</v>
      </c>
      <c r="B525" s="167" t="s">
        <v>953</v>
      </c>
      <c r="C525" s="143" t="s">
        <v>474</v>
      </c>
      <c r="D525" s="143" t="s">
        <v>378</v>
      </c>
      <c r="E525" s="143" t="s">
        <v>871</v>
      </c>
      <c r="F525" s="143" t="s">
        <v>424</v>
      </c>
      <c r="G525" s="189">
        <v>6301000</v>
      </c>
      <c r="H525" s="143" t="s">
        <v>965</v>
      </c>
      <c r="I525" s="143" t="s">
        <v>965</v>
      </c>
    </row>
    <row r="526" spans="1:9" ht="36" x14ac:dyDescent="0.25">
      <c r="A526" s="98" t="s">
        <v>387</v>
      </c>
      <c r="B526" s="167" t="s">
        <v>953</v>
      </c>
      <c r="C526" s="143" t="s">
        <v>474</v>
      </c>
      <c r="D526" s="143" t="s">
        <v>378</v>
      </c>
      <c r="E526" s="143" t="s">
        <v>871</v>
      </c>
      <c r="F526" s="143" t="s">
        <v>541</v>
      </c>
      <c r="G526" s="189">
        <v>2459000</v>
      </c>
      <c r="H526" s="143" t="s">
        <v>884</v>
      </c>
      <c r="I526" s="143" t="s">
        <v>884</v>
      </c>
    </row>
    <row r="527" spans="1:9" x14ac:dyDescent="0.25">
      <c r="A527" s="98" t="s">
        <v>440</v>
      </c>
      <c r="B527" s="167" t="s">
        <v>953</v>
      </c>
      <c r="C527" s="143" t="s">
        <v>474</v>
      </c>
      <c r="D527" s="143" t="s">
        <v>378</v>
      </c>
      <c r="E527" s="143" t="s">
        <v>871</v>
      </c>
      <c r="F527" s="143" t="s">
        <v>542</v>
      </c>
      <c r="G527" s="189">
        <v>4820000</v>
      </c>
      <c r="H527" s="143" t="s">
        <v>885</v>
      </c>
      <c r="I527" s="143" t="s">
        <v>885</v>
      </c>
    </row>
    <row r="528" spans="1:9" x14ac:dyDescent="0.25">
      <c r="A528" s="191"/>
      <c r="B528" s="163"/>
      <c r="C528" s="163"/>
      <c r="D528" s="163"/>
      <c r="E528" s="163"/>
      <c r="F528" s="163"/>
      <c r="G528" s="192"/>
      <c r="H528" s="192"/>
      <c r="I528" s="192"/>
    </row>
  </sheetData>
  <mergeCells count="9">
    <mergeCell ref="F6:I6"/>
    <mergeCell ref="F7:I7"/>
    <mergeCell ref="G11:I11"/>
    <mergeCell ref="A8:I8"/>
    <mergeCell ref="F1:I1"/>
    <mergeCell ref="F2:I2"/>
    <mergeCell ref="F3:I3"/>
    <mergeCell ref="F4:I4"/>
    <mergeCell ref="F5:I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8"/>
  <sheetViews>
    <sheetView tabSelected="1" workbookViewId="0">
      <selection activeCell="I12" sqref="I12"/>
    </sheetView>
  </sheetViews>
  <sheetFormatPr defaultRowHeight="15" x14ac:dyDescent="0.25"/>
  <cols>
    <col min="1" max="1" width="38.42578125" customWidth="1"/>
    <col min="2" max="2" width="14.5703125" customWidth="1"/>
    <col min="4" max="4" width="15.7109375" customWidth="1"/>
    <col min="5" max="5" width="13.85546875" customWidth="1"/>
    <col min="6" max="6" width="16.85546875" customWidth="1"/>
  </cols>
  <sheetData>
    <row r="1" spans="1:6" x14ac:dyDescent="0.25">
      <c r="A1" s="1"/>
      <c r="B1" s="340"/>
      <c r="C1" s="340"/>
      <c r="D1" s="340"/>
      <c r="E1" s="353" t="s">
        <v>969</v>
      </c>
      <c r="F1" s="353"/>
    </row>
    <row r="2" spans="1:6" x14ac:dyDescent="0.25">
      <c r="A2" s="71"/>
      <c r="B2" s="195"/>
      <c r="C2" s="4"/>
      <c r="D2" s="353" t="s">
        <v>970</v>
      </c>
      <c r="E2" s="353"/>
      <c r="F2" s="353"/>
    </row>
    <row r="3" spans="1:6" x14ac:dyDescent="0.25">
      <c r="A3" s="71"/>
      <c r="B3" s="196"/>
      <c r="C3" s="1"/>
      <c r="D3" s="353" t="s">
        <v>172</v>
      </c>
      <c r="E3" s="353"/>
      <c r="F3" s="353"/>
    </row>
    <row r="4" spans="1:6" x14ac:dyDescent="0.25">
      <c r="A4" s="71"/>
      <c r="B4" s="196"/>
      <c r="C4" s="1"/>
      <c r="D4" s="353" t="s">
        <v>1138</v>
      </c>
      <c r="E4" s="353"/>
      <c r="F4" s="353"/>
    </row>
    <row r="5" spans="1:6" x14ac:dyDescent="0.25">
      <c r="A5" s="71"/>
      <c r="B5" s="196"/>
      <c r="C5" s="197"/>
      <c r="D5" s="353" t="s">
        <v>355</v>
      </c>
      <c r="E5" s="353"/>
      <c r="F5" s="353"/>
    </row>
    <row r="6" spans="1:6" x14ac:dyDescent="0.25">
      <c r="A6" s="71"/>
      <c r="B6" s="196"/>
      <c r="C6" s="353" t="s">
        <v>356</v>
      </c>
      <c r="D6" s="353"/>
      <c r="E6" s="353"/>
      <c r="F6" s="353"/>
    </row>
    <row r="7" spans="1:6" x14ac:dyDescent="0.25">
      <c r="A7" s="71"/>
      <c r="B7" s="353" t="s">
        <v>357</v>
      </c>
      <c r="C7" s="353"/>
      <c r="D7" s="353"/>
      <c r="E7" s="353"/>
      <c r="F7" s="353"/>
    </row>
    <row r="8" spans="1:6" x14ac:dyDescent="0.25">
      <c r="A8" s="71"/>
      <c r="B8" s="354"/>
      <c r="C8" s="354"/>
      <c r="D8" s="354"/>
      <c r="E8" s="71"/>
      <c r="F8" s="71"/>
    </row>
    <row r="9" spans="1:6" ht="83.25" customHeight="1" x14ac:dyDescent="0.3">
      <c r="A9" s="355" t="s">
        <v>971</v>
      </c>
      <c r="B9" s="355"/>
      <c r="C9" s="355"/>
      <c r="D9" s="355"/>
      <c r="E9" s="355"/>
      <c r="F9" s="355"/>
    </row>
    <row r="10" spans="1:6" ht="18.75" x14ac:dyDescent="0.3">
      <c r="A10" s="198"/>
      <c r="B10" s="199"/>
      <c r="C10" s="198"/>
      <c r="D10" s="71"/>
      <c r="E10" s="71"/>
      <c r="F10" s="71"/>
    </row>
    <row r="11" spans="1:6" x14ac:dyDescent="0.25">
      <c r="A11" s="71"/>
      <c r="B11" s="200"/>
      <c r="C11" s="71"/>
      <c r="D11" s="71"/>
      <c r="E11" s="71"/>
      <c r="F11" s="71"/>
    </row>
    <row r="12" spans="1:6" x14ac:dyDescent="0.25">
      <c r="A12" s="71"/>
      <c r="B12" s="200"/>
      <c r="C12" s="71"/>
      <c r="D12" s="71"/>
      <c r="E12" s="71"/>
      <c r="F12" s="71"/>
    </row>
    <row r="13" spans="1:6" x14ac:dyDescent="0.25">
      <c r="A13" s="356"/>
      <c r="B13" s="422" t="s">
        <v>361</v>
      </c>
      <c r="C13" s="422" t="s">
        <v>362</v>
      </c>
      <c r="D13" s="357" t="s">
        <v>972</v>
      </c>
      <c r="E13" s="357"/>
      <c r="F13" s="357"/>
    </row>
    <row r="14" spans="1:6" x14ac:dyDescent="0.25">
      <c r="A14" s="356"/>
      <c r="B14" s="423"/>
      <c r="C14" s="423"/>
      <c r="D14" s="239" t="s">
        <v>315</v>
      </c>
      <c r="E14" s="240" t="s">
        <v>316</v>
      </c>
      <c r="F14" s="240" t="s">
        <v>317</v>
      </c>
    </row>
    <row r="15" spans="1:6" x14ac:dyDescent="0.25">
      <c r="A15" s="184" t="s">
        <v>363</v>
      </c>
      <c r="B15" s="90"/>
      <c r="C15" s="207"/>
      <c r="D15" s="221">
        <f>D17+D360</f>
        <v>685173647</v>
      </c>
      <c r="E15" s="221">
        <f>E17+E360+E16</f>
        <v>651679289</v>
      </c>
      <c r="F15" s="221">
        <f>F17+F360+F16</f>
        <v>728892869</v>
      </c>
    </row>
    <row r="16" spans="1:6" x14ac:dyDescent="0.25">
      <c r="A16" s="172" t="s">
        <v>973</v>
      </c>
      <c r="B16" s="88"/>
      <c r="C16" s="208"/>
      <c r="D16" s="222"/>
      <c r="E16" s="223">
        <v>5325012</v>
      </c>
      <c r="F16" s="223">
        <v>11157658</v>
      </c>
    </row>
    <row r="17" spans="1:6" x14ac:dyDescent="0.25">
      <c r="A17" s="168" t="s">
        <v>974</v>
      </c>
      <c r="B17" s="90"/>
      <c r="C17" s="207"/>
      <c r="D17" s="221">
        <f>D18+D41+D80+D177+D201+D206+D239+D248+D257+D297+D312+D331+D351+D184+D346+D191</f>
        <v>639563683</v>
      </c>
      <c r="E17" s="221">
        <f>E18+E41+E80+E177+E201+E206+E239+E248+E257+E297+E312+E331+E351+E184+E346+E191</f>
        <v>608542373</v>
      </c>
      <c r="F17" s="221">
        <f>F18+F41+F80+F177+F201+F206+F239+F248+F257+F297+F312+F331+F351+F184+F346+F191</f>
        <v>679661307</v>
      </c>
    </row>
    <row r="18" spans="1:6" ht="48" x14ac:dyDescent="0.25">
      <c r="A18" s="94" t="s">
        <v>780</v>
      </c>
      <c r="B18" s="90" t="s">
        <v>781</v>
      </c>
      <c r="C18" s="207"/>
      <c r="D18" s="221">
        <f>D19+D30+D36</f>
        <v>38481538</v>
      </c>
      <c r="E18" s="221">
        <f>E19+E30+E36</f>
        <v>33273081</v>
      </c>
      <c r="F18" s="221">
        <f>F19+F30+F36</f>
        <v>34295081</v>
      </c>
    </row>
    <row r="19" spans="1:6" ht="48" x14ac:dyDescent="0.25">
      <c r="A19" s="98" t="s">
        <v>975</v>
      </c>
      <c r="B19" s="88" t="s">
        <v>783</v>
      </c>
      <c r="C19" s="208"/>
      <c r="D19" s="222">
        <f>D20</f>
        <v>24295457</v>
      </c>
      <c r="E19" s="222">
        <f>E20</f>
        <v>19174000</v>
      </c>
      <c r="F19" s="222">
        <f>F20</f>
        <v>19684000</v>
      </c>
    </row>
    <row r="20" spans="1:6" ht="36" x14ac:dyDescent="0.25">
      <c r="A20" s="98" t="s">
        <v>784</v>
      </c>
      <c r="B20" s="88" t="s">
        <v>785</v>
      </c>
      <c r="C20" s="208"/>
      <c r="D20" s="222">
        <f>D21+D23+D25+D28</f>
        <v>24295457</v>
      </c>
      <c r="E20" s="222">
        <f>E21+E23+E25+E28</f>
        <v>19174000</v>
      </c>
      <c r="F20" s="222">
        <f>F21+F23+F25+F28</f>
        <v>19684000</v>
      </c>
    </row>
    <row r="21" spans="1:6" ht="60" x14ac:dyDescent="0.25">
      <c r="A21" s="201" t="s">
        <v>786</v>
      </c>
      <c r="B21" s="88" t="s">
        <v>787</v>
      </c>
      <c r="C21" s="208"/>
      <c r="D21" s="222">
        <f>D22</f>
        <v>5345457</v>
      </c>
      <c r="E21" s="222">
        <f>E22</f>
        <v>0</v>
      </c>
      <c r="F21" s="222">
        <f>F22</f>
        <v>0</v>
      </c>
    </row>
    <row r="22" spans="1:6" ht="60" x14ac:dyDescent="0.25">
      <c r="A22" s="98" t="s">
        <v>376</v>
      </c>
      <c r="B22" s="88" t="s">
        <v>787</v>
      </c>
      <c r="C22" s="208">
        <v>100</v>
      </c>
      <c r="D22" s="224">
        <v>5345457</v>
      </c>
      <c r="E22" s="222">
        <v>0</v>
      </c>
      <c r="F22" s="222">
        <v>0</v>
      </c>
    </row>
    <row r="23" spans="1:6" ht="60" x14ac:dyDescent="0.25">
      <c r="A23" s="201" t="s">
        <v>788</v>
      </c>
      <c r="B23" s="88" t="s">
        <v>789</v>
      </c>
      <c r="C23" s="208"/>
      <c r="D23" s="224">
        <f>D24</f>
        <v>15467000</v>
      </c>
      <c r="E23" s="224">
        <f>E24</f>
        <v>17013000</v>
      </c>
      <c r="F23" s="224">
        <f>F24</f>
        <v>17523000</v>
      </c>
    </row>
    <row r="24" spans="1:6" ht="60" x14ac:dyDescent="0.25">
      <c r="A24" s="98" t="s">
        <v>376</v>
      </c>
      <c r="B24" s="88" t="s">
        <v>789</v>
      </c>
      <c r="C24" s="209">
        <v>100</v>
      </c>
      <c r="D24" s="225">
        <v>15467000</v>
      </c>
      <c r="E24" s="222">
        <v>17013000</v>
      </c>
      <c r="F24" s="222">
        <v>17523000</v>
      </c>
    </row>
    <row r="25" spans="1:6" ht="24" x14ac:dyDescent="0.25">
      <c r="A25" s="98" t="s">
        <v>533</v>
      </c>
      <c r="B25" s="88" t="s">
        <v>790</v>
      </c>
      <c r="C25" s="209"/>
      <c r="D25" s="225">
        <f>D26+D27</f>
        <v>3483000</v>
      </c>
      <c r="E25" s="225">
        <f>E26+E27</f>
        <v>2161000</v>
      </c>
      <c r="F25" s="225">
        <f>F26+F27</f>
        <v>2161000</v>
      </c>
    </row>
    <row r="26" spans="1:6" ht="24" x14ac:dyDescent="0.25">
      <c r="A26" s="98" t="s">
        <v>387</v>
      </c>
      <c r="B26" s="88" t="s">
        <v>790</v>
      </c>
      <c r="C26" s="209">
        <v>200</v>
      </c>
      <c r="D26" s="226">
        <v>3422000</v>
      </c>
      <c r="E26" s="222">
        <v>2100000</v>
      </c>
      <c r="F26" s="222">
        <v>2100000</v>
      </c>
    </row>
    <row r="27" spans="1:6" x14ac:dyDescent="0.25">
      <c r="A27" s="98" t="s">
        <v>440</v>
      </c>
      <c r="B27" s="88" t="s">
        <v>976</v>
      </c>
      <c r="C27" s="209">
        <v>800</v>
      </c>
      <c r="D27" s="225">
        <v>61000</v>
      </c>
      <c r="E27" s="222">
        <v>61000</v>
      </c>
      <c r="F27" s="222">
        <v>61000</v>
      </c>
    </row>
    <row r="28" spans="1:6" ht="36" x14ac:dyDescent="0.25">
      <c r="A28" s="98" t="s">
        <v>791</v>
      </c>
      <c r="B28" s="88" t="s">
        <v>977</v>
      </c>
      <c r="C28" s="209"/>
      <c r="D28" s="225">
        <f>D29</f>
        <v>0</v>
      </c>
      <c r="E28" s="225">
        <f>E29</f>
        <v>0</v>
      </c>
      <c r="F28" s="225">
        <f>F29</f>
        <v>0</v>
      </c>
    </row>
    <row r="29" spans="1:6" ht="24" x14ac:dyDescent="0.25">
      <c r="A29" s="98" t="s">
        <v>387</v>
      </c>
      <c r="B29" s="88" t="s">
        <v>977</v>
      </c>
      <c r="C29" s="209">
        <v>200</v>
      </c>
      <c r="D29" s="225"/>
      <c r="E29" s="227">
        <v>0</v>
      </c>
      <c r="F29" s="227">
        <v>0</v>
      </c>
    </row>
    <row r="30" spans="1:6" ht="48" x14ac:dyDescent="0.25">
      <c r="A30" s="98" t="s">
        <v>978</v>
      </c>
      <c r="B30" s="88" t="s">
        <v>794</v>
      </c>
      <c r="C30" s="208"/>
      <c r="D30" s="222">
        <f t="shared" ref="D30:F31" si="0">D31</f>
        <v>11684000</v>
      </c>
      <c r="E30" s="222">
        <f t="shared" si="0"/>
        <v>11597000</v>
      </c>
      <c r="F30" s="222">
        <f t="shared" si="0"/>
        <v>12109000</v>
      </c>
    </row>
    <row r="31" spans="1:6" ht="36" x14ac:dyDescent="0.25">
      <c r="A31" s="98" t="s">
        <v>795</v>
      </c>
      <c r="B31" s="88" t="s">
        <v>935</v>
      </c>
      <c r="C31" s="208"/>
      <c r="D31" s="222">
        <f t="shared" si="0"/>
        <v>11684000</v>
      </c>
      <c r="E31" s="222">
        <f t="shared" si="0"/>
        <v>11597000</v>
      </c>
      <c r="F31" s="222">
        <f t="shared" si="0"/>
        <v>12109000</v>
      </c>
    </row>
    <row r="32" spans="1:6" ht="24" x14ac:dyDescent="0.25">
      <c r="A32" s="98" t="s">
        <v>533</v>
      </c>
      <c r="B32" s="88" t="s">
        <v>979</v>
      </c>
      <c r="C32" s="208"/>
      <c r="D32" s="222">
        <f>D33+D34+D35</f>
        <v>11684000</v>
      </c>
      <c r="E32" s="222">
        <f>E33+E34+E35</f>
        <v>11597000</v>
      </c>
      <c r="F32" s="222">
        <f>F33+F34+F35</f>
        <v>12109000</v>
      </c>
    </row>
    <row r="33" spans="1:6" ht="60" x14ac:dyDescent="0.25">
      <c r="A33" s="98" t="s">
        <v>376</v>
      </c>
      <c r="B33" s="88" t="s">
        <v>979</v>
      </c>
      <c r="C33" s="209">
        <v>100</v>
      </c>
      <c r="D33" s="225">
        <v>9099000</v>
      </c>
      <c r="E33" s="222">
        <v>10008000</v>
      </c>
      <c r="F33" s="222">
        <v>10520000</v>
      </c>
    </row>
    <row r="34" spans="1:6" ht="24" x14ac:dyDescent="0.25">
      <c r="A34" s="98" t="s">
        <v>387</v>
      </c>
      <c r="B34" s="88" t="s">
        <v>979</v>
      </c>
      <c r="C34" s="209">
        <v>200</v>
      </c>
      <c r="D34" s="224">
        <v>2526000</v>
      </c>
      <c r="E34" s="222">
        <v>1530000</v>
      </c>
      <c r="F34" s="222">
        <v>1530000</v>
      </c>
    </row>
    <row r="35" spans="1:6" x14ac:dyDescent="0.25">
      <c r="A35" s="98" t="s">
        <v>440</v>
      </c>
      <c r="B35" s="88" t="s">
        <v>979</v>
      </c>
      <c r="C35" s="209">
        <v>800</v>
      </c>
      <c r="D35" s="225">
        <v>59000</v>
      </c>
      <c r="E35" s="222">
        <v>59000</v>
      </c>
      <c r="F35" s="222">
        <v>59000</v>
      </c>
    </row>
    <row r="36" spans="1:6" ht="72" x14ac:dyDescent="0.25">
      <c r="A36" s="98" t="s">
        <v>798</v>
      </c>
      <c r="B36" s="88" t="s">
        <v>799</v>
      </c>
      <c r="C36" s="208"/>
      <c r="D36" s="222">
        <f t="shared" ref="D36:F37" si="1">+D37</f>
        <v>2502081</v>
      </c>
      <c r="E36" s="222">
        <f t="shared" si="1"/>
        <v>2502081</v>
      </c>
      <c r="F36" s="222">
        <f t="shared" si="1"/>
        <v>2502081</v>
      </c>
    </row>
    <row r="37" spans="1:6" ht="48" x14ac:dyDescent="0.25">
      <c r="A37" s="98" t="s">
        <v>800</v>
      </c>
      <c r="B37" s="88" t="s">
        <v>801</v>
      </c>
      <c r="C37" s="208"/>
      <c r="D37" s="222">
        <f t="shared" si="1"/>
        <v>2502081</v>
      </c>
      <c r="E37" s="222">
        <f t="shared" si="1"/>
        <v>2502081</v>
      </c>
      <c r="F37" s="222">
        <f t="shared" si="1"/>
        <v>2502081</v>
      </c>
    </row>
    <row r="38" spans="1:6" ht="60" x14ac:dyDescent="0.25">
      <c r="A38" s="98" t="s">
        <v>802</v>
      </c>
      <c r="B38" s="88" t="s">
        <v>803</v>
      </c>
      <c r="C38" s="208"/>
      <c r="D38" s="225">
        <f>D39+D40</f>
        <v>2502081</v>
      </c>
      <c r="E38" s="225">
        <f>E39+E40</f>
        <v>2502081</v>
      </c>
      <c r="F38" s="225">
        <f>F39+F40</f>
        <v>2502081</v>
      </c>
    </row>
    <row r="39" spans="1:6" ht="60" x14ac:dyDescent="0.25">
      <c r="A39" s="98" t="s">
        <v>376</v>
      </c>
      <c r="B39" s="88" t="s">
        <v>803</v>
      </c>
      <c r="C39" s="208">
        <v>100</v>
      </c>
      <c r="D39" s="222">
        <v>1630881</v>
      </c>
      <c r="E39" s="222">
        <v>1630881</v>
      </c>
      <c r="F39" s="222">
        <v>1630881</v>
      </c>
    </row>
    <row r="40" spans="1:6" ht="24" x14ac:dyDescent="0.25">
      <c r="A40" s="98" t="s">
        <v>527</v>
      </c>
      <c r="B40" s="88" t="s">
        <v>803</v>
      </c>
      <c r="C40" s="208">
        <v>300</v>
      </c>
      <c r="D40" s="224">
        <v>871200</v>
      </c>
      <c r="E40" s="224">
        <v>871200</v>
      </c>
      <c r="F40" s="224">
        <v>871200</v>
      </c>
    </row>
    <row r="41" spans="1:6" ht="48" x14ac:dyDescent="0.25">
      <c r="A41" s="94" t="s">
        <v>842</v>
      </c>
      <c r="B41" s="90" t="s">
        <v>396</v>
      </c>
      <c r="C41" s="207"/>
      <c r="D41" s="221">
        <f>D42+D47+D73</f>
        <v>20276082</v>
      </c>
      <c r="E41" s="221">
        <f>E42+E47+E73</f>
        <v>18896082</v>
      </c>
      <c r="F41" s="221">
        <f>F42+F47+F73</f>
        <v>24780869</v>
      </c>
    </row>
    <row r="42" spans="1:6" ht="48" x14ac:dyDescent="0.25">
      <c r="A42" s="98" t="s">
        <v>980</v>
      </c>
      <c r="B42" s="88" t="s">
        <v>856</v>
      </c>
      <c r="C42" s="208"/>
      <c r="D42" s="222">
        <f t="shared" ref="D42:F43" si="2">D43</f>
        <v>1740500</v>
      </c>
      <c r="E42" s="222">
        <f t="shared" si="2"/>
        <v>1740500</v>
      </c>
      <c r="F42" s="222">
        <f t="shared" si="2"/>
        <v>1740500</v>
      </c>
    </row>
    <row r="43" spans="1:6" ht="48" x14ac:dyDescent="0.25">
      <c r="A43" s="98" t="s">
        <v>857</v>
      </c>
      <c r="B43" s="88" t="s">
        <v>858</v>
      </c>
      <c r="C43" s="208"/>
      <c r="D43" s="222">
        <f t="shared" si="2"/>
        <v>1740500</v>
      </c>
      <c r="E43" s="222">
        <f t="shared" si="2"/>
        <v>1740500</v>
      </c>
      <c r="F43" s="222">
        <f t="shared" si="2"/>
        <v>1740500</v>
      </c>
    </row>
    <row r="44" spans="1:6" ht="36" x14ac:dyDescent="0.25">
      <c r="A44" s="98" t="s">
        <v>859</v>
      </c>
      <c r="B44" s="88" t="s">
        <v>860</v>
      </c>
      <c r="C44" s="208"/>
      <c r="D44" s="222">
        <f>D45+D46</f>
        <v>1740500</v>
      </c>
      <c r="E44" s="222">
        <f>E45+E46</f>
        <v>1740500</v>
      </c>
      <c r="F44" s="222">
        <f>F45+F46</f>
        <v>1740500</v>
      </c>
    </row>
    <row r="45" spans="1:6" ht="60" x14ac:dyDescent="0.25">
      <c r="A45" s="98" t="s">
        <v>376</v>
      </c>
      <c r="B45" s="88" t="s">
        <v>860</v>
      </c>
      <c r="C45" s="208">
        <v>100</v>
      </c>
      <c r="D45" s="224">
        <v>1740500</v>
      </c>
      <c r="E45" s="222">
        <v>1740500</v>
      </c>
      <c r="F45" s="222">
        <v>1740500</v>
      </c>
    </row>
    <row r="46" spans="1:6" ht="24" x14ac:dyDescent="0.25">
      <c r="A46" s="98" t="s">
        <v>387</v>
      </c>
      <c r="B46" s="88" t="s">
        <v>860</v>
      </c>
      <c r="C46" s="208">
        <v>200</v>
      </c>
      <c r="D46" s="222">
        <v>0</v>
      </c>
      <c r="E46" s="227">
        <v>0</v>
      </c>
      <c r="F46" s="227">
        <v>0</v>
      </c>
    </row>
    <row r="47" spans="1:6" ht="60" x14ac:dyDescent="0.25">
      <c r="A47" s="98" t="s">
        <v>812</v>
      </c>
      <c r="B47" s="88" t="s">
        <v>981</v>
      </c>
      <c r="C47" s="208"/>
      <c r="D47" s="222">
        <f>D48+D51+D58+D62+D69+D66</f>
        <v>13773040</v>
      </c>
      <c r="E47" s="222">
        <f>E48+E51+E58+E62+E69+E66</f>
        <v>12393040</v>
      </c>
      <c r="F47" s="222">
        <f>F48+F51+F58+F62+F69+F66</f>
        <v>18277827</v>
      </c>
    </row>
    <row r="48" spans="1:6" ht="48" x14ac:dyDescent="0.25">
      <c r="A48" s="98" t="s">
        <v>940</v>
      </c>
      <c r="B48" s="88" t="s">
        <v>814</v>
      </c>
      <c r="C48" s="208"/>
      <c r="D48" s="222">
        <f t="shared" ref="D48:F49" si="3">D49</f>
        <v>1380000</v>
      </c>
      <c r="E48" s="222">
        <f t="shared" si="3"/>
        <v>0</v>
      </c>
      <c r="F48" s="222">
        <f t="shared" si="3"/>
        <v>0</v>
      </c>
    </row>
    <row r="49" spans="1:6" ht="24" x14ac:dyDescent="0.25">
      <c r="A49" s="98" t="s">
        <v>815</v>
      </c>
      <c r="B49" s="88" t="s">
        <v>816</v>
      </c>
      <c r="C49" s="208"/>
      <c r="D49" s="222">
        <f t="shared" si="3"/>
        <v>1380000</v>
      </c>
      <c r="E49" s="222">
        <f t="shared" si="3"/>
        <v>0</v>
      </c>
      <c r="F49" s="222">
        <f t="shared" si="3"/>
        <v>0</v>
      </c>
    </row>
    <row r="50" spans="1:6" ht="24" x14ac:dyDescent="0.25">
      <c r="A50" s="98" t="s">
        <v>527</v>
      </c>
      <c r="B50" s="88" t="s">
        <v>816</v>
      </c>
      <c r="C50" s="208">
        <v>300</v>
      </c>
      <c r="D50" s="222">
        <v>1380000</v>
      </c>
      <c r="E50" s="227">
        <v>0</v>
      </c>
      <c r="F50" s="227">
        <v>0</v>
      </c>
    </row>
    <row r="51" spans="1:6" ht="36" x14ac:dyDescent="0.25">
      <c r="A51" s="98" t="s">
        <v>821</v>
      </c>
      <c r="B51" s="88" t="s">
        <v>822</v>
      </c>
      <c r="C51" s="208"/>
      <c r="D51" s="222">
        <f>D52+D55</f>
        <v>6195779</v>
      </c>
      <c r="E51" s="222">
        <f>E52+E55</f>
        <v>6195779</v>
      </c>
      <c r="F51" s="222">
        <f>F52+F55</f>
        <v>6195779</v>
      </c>
    </row>
    <row r="52" spans="1:6" ht="24" x14ac:dyDescent="0.25">
      <c r="A52" s="98" t="s">
        <v>823</v>
      </c>
      <c r="B52" s="88" t="s">
        <v>824</v>
      </c>
      <c r="C52" s="208"/>
      <c r="D52" s="222">
        <f>D53+D54</f>
        <v>5860079</v>
      </c>
      <c r="E52" s="222">
        <f>E53+E54</f>
        <v>5860079</v>
      </c>
      <c r="F52" s="222">
        <f>F53+F54</f>
        <v>5860079</v>
      </c>
    </row>
    <row r="53" spans="1:6" ht="24" x14ac:dyDescent="0.25">
      <c r="A53" s="98" t="s">
        <v>387</v>
      </c>
      <c r="B53" s="88" t="s">
        <v>824</v>
      </c>
      <c r="C53" s="208">
        <v>200</v>
      </c>
      <c r="D53" s="224">
        <v>69600</v>
      </c>
      <c r="E53" s="222">
        <v>69600</v>
      </c>
      <c r="F53" s="222">
        <v>69600</v>
      </c>
    </row>
    <row r="54" spans="1:6" ht="24" x14ac:dyDescent="0.25">
      <c r="A54" s="98" t="s">
        <v>527</v>
      </c>
      <c r="B54" s="88" t="s">
        <v>824</v>
      </c>
      <c r="C54" s="208">
        <v>300</v>
      </c>
      <c r="D54" s="224">
        <v>5790479</v>
      </c>
      <c r="E54" s="222">
        <v>5790479</v>
      </c>
      <c r="F54" s="222">
        <v>5790479</v>
      </c>
    </row>
    <row r="55" spans="1:6" ht="24" x14ac:dyDescent="0.25">
      <c r="A55" s="98" t="s">
        <v>825</v>
      </c>
      <c r="B55" s="88" t="s">
        <v>826</v>
      </c>
      <c r="C55" s="208"/>
      <c r="D55" s="222">
        <f>D56+D57</f>
        <v>335700</v>
      </c>
      <c r="E55" s="222">
        <f>E56+E57</f>
        <v>335700</v>
      </c>
      <c r="F55" s="222">
        <f>F56+F57</f>
        <v>335700</v>
      </c>
    </row>
    <row r="56" spans="1:6" ht="24" x14ac:dyDescent="0.25">
      <c r="A56" s="98" t="s">
        <v>387</v>
      </c>
      <c r="B56" s="88" t="s">
        <v>826</v>
      </c>
      <c r="C56" s="208">
        <v>200</v>
      </c>
      <c r="D56" s="224">
        <v>5700</v>
      </c>
      <c r="E56" s="222">
        <v>5700</v>
      </c>
      <c r="F56" s="222">
        <v>5700</v>
      </c>
    </row>
    <row r="57" spans="1:6" ht="24" x14ac:dyDescent="0.25">
      <c r="A57" s="98" t="s">
        <v>527</v>
      </c>
      <c r="B57" s="88" t="s">
        <v>826</v>
      </c>
      <c r="C57" s="208">
        <v>300</v>
      </c>
      <c r="D57" s="84">
        <v>330000</v>
      </c>
      <c r="E57" s="222">
        <v>330000</v>
      </c>
      <c r="F57" s="222">
        <v>330000</v>
      </c>
    </row>
    <row r="58" spans="1:6" ht="36" x14ac:dyDescent="0.25">
      <c r="A58" s="98" t="s">
        <v>827</v>
      </c>
      <c r="B58" s="88" t="s">
        <v>828</v>
      </c>
      <c r="C58" s="208"/>
      <c r="D58" s="222">
        <f>D59</f>
        <v>78433</v>
      </c>
      <c r="E58" s="222">
        <f>E59</f>
        <v>78433</v>
      </c>
      <c r="F58" s="222">
        <f>F59</f>
        <v>78433</v>
      </c>
    </row>
    <row r="59" spans="1:6" ht="36" x14ac:dyDescent="0.25">
      <c r="A59" s="98" t="s">
        <v>829</v>
      </c>
      <c r="B59" s="88" t="s">
        <v>830</v>
      </c>
      <c r="C59" s="208"/>
      <c r="D59" s="222">
        <f>D60+D61</f>
        <v>78433</v>
      </c>
      <c r="E59" s="222">
        <f>E60+E61</f>
        <v>78433</v>
      </c>
      <c r="F59" s="222">
        <f>F60+F61</f>
        <v>78433</v>
      </c>
    </row>
    <row r="60" spans="1:6" ht="24" x14ac:dyDescent="0.25">
      <c r="A60" s="98" t="s">
        <v>387</v>
      </c>
      <c r="B60" s="88" t="s">
        <v>830</v>
      </c>
      <c r="C60" s="208">
        <v>200</v>
      </c>
      <c r="D60" s="224">
        <v>1050</v>
      </c>
      <c r="E60" s="222">
        <v>1050</v>
      </c>
      <c r="F60" s="222">
        <v>1050</v>
      </c>
    </row>
    <row r="61" spans="1:6" ht="24" x14ac:dyDescent="0.25">
      <c r="A61" s="98" t="s">
        <v>527</v>
      </c>
      <c r="B61" s="88" t="s">
        <v>830</v>
      </c>
      <c r="C61" s="208">
        <v>300</v>
      </c>
      <c r="D61" s="224">
        <v>77383</v>
      </c>
      <c r="E61" s="222">
        <v>77383</v>
      </c>
      <c r="F61" s="222">
        <v>77383</v>
      </c>
    </row>
    <row r="62" spans="1:6" ht="36" x14ac:dyDescent="0.25">
      <c r="A62" s="98" t="s">
        <v>831</v>
      </c>
      <c r="B62" s="88" t="s">
        <v>832</v>
      </c>
      <c r="C62" s="208"/>
      <c r="D62" s="222">
        <f>D63</f>
        <v>234042</v>
      </c>
      <c r="E62" s="222">
        <f>E63</f>
        <v>234042</v>
      </c>
      <c r="F62" s="222">
        <f>F63</f>
        <v>234042</v>
      </c>
    </row>
    <row r="63" spans="1:6" ht="36" x14ac:dyDescent="0.25">
      <c r="A63" s="98" t="s">
        <v>833</v>
      </c>
      <c r="B63" s="88" t="s">
        <v>834</v>
      </c>
      <c r="C63" s="208"/>
      <c r="D63" s="222">
        <f>D64+D65</f>
        <v>234042</v>
      </c>
      <c r="E63" s="222">
        <f>E64+E65</f>
        <v>234042</v>
      </c>
      <c r="F63" s="222">
        <f>F64+F65</f>
        <v>234042</v>
      </c>
    </row>
    <row r="64" spans="1:6" ht="24" x14ac:dyDescent="0.25">
      <c r="A64" s="98" t="s">
        <v>387</v>
      </c>
      <c r="B64" s="88" t="s">
        <v>834</v>
      </c>
      <c r="C64" s="208">
        <v>200</v>
      </c>
      <c r="D64" s="224">
        <v>4000</v>
      </c>
      <c r="E64" s="222">
        <v>4000</v>
      </c>
      <c r="F64" s="222">
        <v>4000</v>
      </c>
    </row>
    <row r="65" spans="1:6" ht="24" x14ac:dyDescent="0.25">
      <c r="A65" s="98" t="s">
        <v>527</v>
      </c>
      <c r="B65" s="88" t="s">
        <v>834</v>
      </c>
      <c r="C65" s="208">
        <v>300</v>
      </c>
      <c r="D65" s="84">
        <v>230042</v>
      </c>
      <c r="E65" s="222">
        <v>230042</v>
      </c>
      <c r="F65" s="222">
        <v>230042</v>
      </c>
    </row>
    <row r="66" spans="1:6" ht="36" x14ac:dyDescent="0.25">
      <c r="A66" s="98" t="s">
        <v>835</v>
      </c>
      <c r="B66" s="87" t="s">
        <v>836</v>
      </c>
      <c r="C66" s="209"/>
      <c r="D66" s="224">
        <f t="shared" ref="D66:F67" si="4">D67</f>
        <v>0</v>
      </c>
      <c r="E66" s="224">
        <f t="shared" si="4"/>
        <v>0</v>
      </c>
      <c r="F66" s="224">
        <f t="shared" si="4"/>
        <v>0</v>
      </c>
    </row>
    <row r="67" spans="1:6" ht="36" x14ac:dyDescent="0.25">
      <c r="A67" s="98" t="s">
        <v>837</v>
      </c>
      <c r="B67" s="87" t="s">
        <v>838</v>
      </c>
      <c r="C67" s="209"/>
      <c r="D67" s="224">
        <f t="shared" si="4"/>
        <v>0</v>
      </c>
      <c r="E67" s="224">
        <f t="shared" si="4"/>
        <v>0</v>
      </c>
      <c r="F67" s="224">
        <f t="shared" si="4"/>
        <v>0</v>
      </c>
    </row>
    <row r="68" spans="1:6" ht="24" x14ac:dyDescent="0.25">
      <c r="A68" s="98" t="s">
        <v>387</v>
      </c>
      <c r="B68" s="87" t="s">
        <v>838</v>
      </c>
      <c r="C68" s="209">
        <v>200</v>
      </c>
      <c r="D68" s="222">
        <v>0</v>
      </c>
      <c r="E68" s="227">
        <v>0</v>
      </c>
      <c r="F68" s="227">
        <v>0</v>
      </c>
    </row>
    <row r="69" spans="1:6" ht="36" x14ac:dyDescent="0.25">
      <c r="A69" s="98" t="s">
        <v>982</v>
      </c>
      <c r="B69" s="87" t="s">
        <v>400</v>
      </c>
      <c r="C69" s="209"/>
      <c r="D69" s="222">
        <f>D70</f>
        <v>5884786</v>
      </c>
      <c r="E69" s="222">
        <f>E70</f>
        <v>5884786</v>
      </c>
      <c r="F69" s="222">
        <f>F70</f>
        <v>11769573</v>
      </c>
    </row>
    <row r="70" spans="1:6" ht="60" x14ac:dyDescent="0.25">
      <c r="A70" s="98" t="s">
        <v>401</v>
      </c>
      <c r="B70" s="87" t="s">
        <v>402</v>
      </c>
      <c r="C70" s="209"/>
      <c r="D70" s="222">
        <f>D72+D71</f>
        <v>5884786</v>
      </c>
      <c r="E70" s="222">
        <f>E72+E71</f>
        <v>5884786</v>
      </c>
      <c r="F70" s="222">
        <f>F72+F71</f>
        <v>11769573</v>
      </c>
    </row>
    <row r="71" spans="1:6" ht="60" x14ac:dyDescent="0.25">
      <c r="A71" s="98" t="s">
        <v>376</v>
      </c>
      <c r="B71" s="87" t="s">
        <v>402</v>
      </c>
      <c r="C71" s="209">
        <v>100</v>
      </c>
      <c r="D71" s="224">
        <v>86967</v>
      </c>
      <c r="E71" s="224">
        <v>86967</v>
      </c>
      <c r="F71" s="224">
        <v>173934</v>
      </c>
    </row>
    <row r="72" spans="1:6" ht="24" x14ac:dyDescent="0.25">
      <c r="A72" s="98" t="s">
        <v>582</v>
      </c>
      <c r="B72" s="87" t="s">
        <v>402</v>
      </c>
      <c r="C72" s="209">
        <v>400</v>
      </c>
      <c r="D72" s="222">
        <v>5797819</v>
      </c>
      <c r="E72" s="222">
        <v>5797819</v>
      </c>
      <c r="F72" s="222">
        <v>11595639</v>
      </c>
    </row>
    <row r="73" spans="1:6" ht="60" x14ac:dyDescent="0.25">
      <c r="A73" s="98" t="s">
        <v>983</v>
      </c>
      <c r="B73" s="88" t="s">
        <v>947</v>
      </c>
      <c r="C73" s="208"/>
      <c r="D73" s="222">
        <f>D74+D77</f>
        <v>4762542</v>
      </c>
      <c r="E73" s="222">
        <f>E74+E77</f>
        <v>4762542</v>
      </c>
      <c r="F73" s="222">
        <f>F74+F77</f>
        <v>4762542</v>
      </c>
    </row>
    <row r="74" spans="1:6" ht="60" x14ac:dyDescent="0.25">
      <c r="A74" s="98" t="s">
        <v>861</v>
      </c>
      <c r="B74" s="88" t="s">
        <v>846</v>
      </c>
      <c r="C74" s="208"/>
      <c r="D74" s="222">
        <f t="shared" ref="D74:F75" si="5">D75</f>
        <v>1044300</v>
      </c>
      <c r="E74" s="222">
        <f t="shared" si="5"/>
        <v>1044300</v>
      </c>
      <c r="F74" s="222">
        <f t="shared" si="5"/>
        <v>1044300</v>
      </c>
    </row>
    <row r="75" spans="1:6" ht="48" x14ac:dyDescent="0.25">
      <c r="A75" s="98" t="s">
        <v>862</v>
      </c>
      <c r="B75" s="88" t="s">
        <v>863</v>
      </c>
      <c r="C75" s="208"/>
      <c r="D75" s="222">
        <f t="shared" si="5"/>
        <v>1044300</v>
      </c>
      <c r="E75" s="222">
        <f t="shared" si="5"/>
        <v>1044300</v>
      </c>
      <c r="F75" s="222">
        <f t="shared" si="5"/>
        <v>1044300</v>
      </c>
    </row>
    <row r="76" spans="1:6" ht="60" x14ac:dyDescent="0.25">
      <c r="A76" s="98" t="s">
        <v>376</v>
      </c>
      <c r="B76" s="88" t="s">
        <v>863</v>
      </c>
      <c r="C76" s="208">
        <v>100</v>
      </c>
      <c r="D76" s="320">
        <v>1044300</v>
      </c>
      <c r="E76" s="320">
        <v>1044300</v>
      </c>
      <c r="F76" s="320">
        <v>1044300</v>
      </c>
    </row>
    <row r="77" spans="1:6" ht="72" x14ac:dyDescent="0.25">
      <c r="A77" s="98" t="s">
        <v>845</v>
      </c>
      <c r="B77" s="88" t="s">
        <v>984</v>
      </c>
      <c r="C77" s="208"/>
      <c r="D77" s="222">
        <f t="shared" ref="D77:F78" si="6">D78</f>
        <v>3718242</v>
      </c>
      <c r="E77" s="222">
        <f t="shared" si="6"/>
        <v>3718242</v>
      </c>
      <c r="F77" s="222">
        <f t="shared" si="6"/>
        <v>3718242</v>
      </c>
    </row>
    <row r="78" spans="1:6" ht="36" x14ac:dyDescent="0.25">
      <c r="A78" s="98" t="s">
        <v>847</v>
      </c>
      <c r="B78" s="88" t="s">
        <v>985</v>
      </c>
      <c r="C78" s="208"/>
      <c r="D78" s="222">
        <f t="shared" si="6"/>
        <v>3718242</v>
      </c>
      <c r="E78" s="222">
        <f t="shared" si="6"/>
        <v>3718242</v>
      </c>
      <c r="F78" s="222">
        <f t="shared" si="6"/>
        <v>3718242</v>
      </c>
    </row>
    <row r="79" spans="1:6" ht="24" x14ac:dyDescent="0.25">
      <c r="A79" s="98" t="s">
        <v>527</v>
      </c>
      <c r="B79" s="88" t="s">
        <v>985</v>
      </c>
      <c r="C79" s="208">
        <v>300</v>
      </c>
      <c r="D79" s="84">
        <v>3718242</v>
      </c>
      <c r="E79" s="222">
        <v>3718242</v>
      </c>
      <c r="F79" s="222">
        <v>3718242</v>
      </c>
    </row>
    <row r="80" spans="1:6" ht="36" x14ac:dyDescent="0.25">
      <c r="A80" s="94" t="s">
        <v>986</v>
      </c>
      <c r="B80" s="90" t="s">
        <v>484</v>
      </c>
      <c r="C80" s="207"/>
      <c r="D80" s="221">
        <f>D81+D89+D164</f>
        <v>466215862</v>
      </c>
      <c r="E80" s="221">
        <f>E81+E89+E164</f>
        <v>400314150</v>
      </c>
      <c r="F80" s="221">
        <f>F81+F89+F164</f>
        <v>552710584</v>
      </c>
    </row>
    <row r="81" spans="1:6" ht="24" x14ac:dyDescent="0.25">
      <c r="A81" s="98" t="s">
        <v>987</v>
      </c>
      <c r="B81" s="88" t="s">
        <v>486</v>
      </c>
      <c r="C81" s="208"/>
      <c r="D81" s="222">
        <f>D82</f>
        <v>3923414</v>
      </c>
      <c r="E81" s="222">
        <f>E82</f>
        <v>3566414</v>
      </c>
      <c r="F81" s="222">
        <f>F82</f>
        <v>3566414</v>
      </c>
    </row>
    <row r="82" spans="1:6" ht="48" x14ac:dyDescent="0.25">
      <c r="A82" s="98" t="s">
        <v>767</v>
      </c>
      <c r="B82" s="88" t="s">
        <v>488</v>
      </c>
      <c r="C82" s="208"/>
      <c r="D82" s="222">
        <f>D83+D85</f>
        <v>3923414</v>
      </c>
      <c r="E82" s="222">
        <f>E83+E85</f>
        <v>3566414</v>
      </c>
      <c r="F82" s="222">
        <f>F83+F85</f>
        <v>3566414</v>
      </c>
    </row>
    <row r="83" spans="1:6" ht="36" x14ac:dyDescent="0.25">
      <c r="A83" s="102" t="s">
        <v>489</v>
      </c>
      <c r="B83" s="88" t="s">
        <v>490</v>
      </c>
      <c r="C83" s="208"/>
      <c r="D83" s="222">
        <f>D84</f>
        <v>195414</v>
      </c>
      <c r="E83" s="222">
        <f>E84</f>
        <v>195414</v>
      </c>
      <c r="F83" s="222">
        <f>F84</f>
        <v>195414</v>
      </c>
    </row>
    <row r="84" spans="1:6" ht="60" x14ac:dyDescent="0.25">
      <c r="A84" s="98" t="s">
        <v>376</v>
      </c>
      <c r="B84" s="88" t="s">
        <v>490</v>
      </c>
      <c r="C84" s="208">
        <v>100</v>
      </c>
      <c r="D84" s="224">
        <v>195414</v>
      </c>
      <c r="E84" s="224">
        <v>195414</v>
      </c>
      <c r="F84" s="224">
        <v>195414</v>
      </c>
    </row>
    <row r="85" spans="1:6" ht="24" x14ac:dyDescent="0.25">
      <c r="A85" s="98" t="s">
        <v>533</v>
      </c>
      <c r="B85" s="88" t="s">
        <v>768</v>
      </c>
      <c r="C85" s="208"/>
      <c r="D85" s="224">
        <f>D86+D87+D88</f>
        <v>3728000</v>
      </c>
      <c r="E85" s="224">
        <f>E86+E87+E88</f>
        <v>3371000</v>
      </c>
      <c r="F85" s="224">
        <f>F86+F87+F88</f>
        <v>3371000</v>
      </c>
    </row>
    <row r="86" spans="1:6" ht="60" x14ac:dyDescent="0.25">
      <c r="A86" s="98" t="s">
        <v>376</v>
      </c>
      <c r="B86" s="322" t="s">
        <v>768</v>
      </c>
      <c r="C86" s="323">
        <v>100</v>
      </c>
      <c r="D86" s="320">
        <v>2864000</v>
      </c>
      <c r="E86" s="324">
        <v>2864000</v>
      </c>
      <c r="F86" s="324">
        <v>2864000</v>
      </c>
    </row>
    <row r="87" spans="1:6" ht="24" x14ac:dyDescent="0.25">
      <c r="A87" s="98" t="s">
        <v>387</v>
      </c>
      <c r="B87" s="322" t="s">
        <v>768</v>
      </c>
      <c r="C87" s="323">
        <v>200</v>
      </c>
      <c r="D87" s="320">
        <v>857000</v>
      </c>
      <c r="E87" s="324">
        <v>500000</v>
      </c>
      <c r="F87" s="324">
        <v>500000</v>
      </c>
    </row>
    <row r="88" spans="1:6" x14ac:dyDescent="0.25">
      <c r="A88" s="98" t="s">
        <v>440</v>
      </c>
      <c r="B88" s="325" t="s">
        <v>768</v>
      </c>
      <c r="C88" s="326">
        <v>800</v>
      </c>
      <c r="D88" s="327">
        <v>7000</v>
      </c>
      <c r="E88" s="324">
        <v>7000</v>
      </c>
      <c r="F88" s="324">
        <v>7000</v>
      </c>
    </row>
    <row r="89" spans="1:6" ht="24" x14ac:dyDescent="0.25">
      <c r="A89" s="98" t="s">
        <v>988</v>
      </c>
      <c r="B89" s="88" t="s">
        <v>692</v>
      </c>
      <c r="C89" s="208"/>
      <c r="D89" s="222">
        <f>D90+D100+D116+D128</f>
        <v>452042253</v>
      </c>
      <c r="E89" s="222">
        <f>E90+E100+E116+E128</f>
        <v>386614529</v>
      </c>
      <c r="F89" s="222">
        <f>F90+F100+F116+F128</f>
        <v>538642963</v>
      </c>
    </row>
    <row r="90" spans="1:6" ht="24" x14ac:dyDescent="0.25">
      <c r="A90" s="98" t="s">
        <v>661</v>
      </c>
      <c r="B90" s="88" t="s">
        <v>662</v>
      </c>
      <c r="C90" s="208"/>
      <c r="D90" s="222">
        <f>D91+D94+D98</f>
        <v>70341627</v>
      </c>
      <c r="E90" s="222">
        <f>E91+E94+E98</f>
        <v>65724662</v>
      </c>
      <c r="F90" s="222">
        <f>F91+F94+F98</f>
        <v>65724662</v>
      </c>
    </row>
    <row r="91" spans="1:6" ht="108" x14ac:dyDescent="0.25">
      <c r="A91" s="98" t="s">
        <v>989</v>
      </c>
      <c r="B91" s="88" t="s">
        <v>664</v>
      </c>
      <c r="C91" s="208"/>
      <c r="D91" s="222">
        <f>D92+D93</f>
        <v>35637627</v>
      </c>
      <c r="E91" s="222">
        <f>E92+E93</f>
        <v>33334662</v>
      </c>
      <c r="F91" s="222">
        <f>F92+F93</f>
        <v>33334662</v>
      </c>
    </row>
    <row r="92" spans="1:6" ht="60" x14ac:dyDescent="0.25">
      <c r="A92" s="98" t="s">
        <v>376</v>
      </c>
      <c r="B92" s="88" t="s">
        <v>664</v>
      </c>
      <c r="C92" s="208">
        <v>100</v>
      </c>
      <c r="D92" s="224">
        <v>35330516</v>
      </c>
      <c r="E92" s="222">
        <v>33027551</v>
      </c>
      <c r="F92" s="222">
        <v>33027551</v>
      </c>
    </row>
    <row r="93" spans="1:6" ht="24" x14ac:dyDescent="0.25">
      <c r="A93" s="98" t="s">
        <v>387</v>
      </c>
      <c r="B93" s="88" t="s">
        <v>664</v>
      </c>
      <c r="C93" s="208">
        <v>200</v>
      </c>
      <c r="D93" s="225">
        <v>307111</v>
      </c>
      <c r="E93" s="222">
        <v>307111</v>
      </c>
      <c r="F93" s="222">
        <v>307111</v>
      </c>
    </row>
    <row r="94" spans="1:6" ht="24" x14ac:dyDescent="0.25">
      <c r="A94" s="98" t="s">
        <v>990</v>
      </c>
      <c r="B94" s="88" t="s">
        <v>665</v>
      </c>
      <c r="C94" s="208"/>
      <c r="D94" s="224">
        <f>D95+D96+D97</f>
        <v>30592000</v>
      </c>
      <c r="E94" s="224">
        <f>E95+E96+E97</f>
        <v>28278000</v>
      </c>
      <c r="F94" s="224">
        <f>F95+F96+F97</f>
        <v>28278000</v>
      </c>
    </row>
    <row r="95" spans="1:6" ht="60" x14ac:dyDescent="0.25">
      <c r="A95" s="98" t="s">
        <v>376</v>
      </c>
      <c r="B95" s="88" t="s">
        <v>665</v>
      </c>
      <c r="C95" s="209">
        <v>100</v>
      </c>
      <c r="D95" s="225">
        <v>20021000</v>
      </c>
      <c r="E95" s="222">
        <v>20021000</v>
      </c>
      <c r="F95" s="222">
        <v>20021000</v>
      </c>
    </row>
    <row r="96" spans="1:6" ht="24" x14ac:dyDescent="0.25">
      <c r="A96" s="98" t="s">
        <v>387</v>
      </c>
      <c r="B96" s="88" t="s">
        <v>665</v>
      </c>
      <c r="C96" s="209">
        <v>200</v>
      </c>
      <c r="D96" s="228">
        <v>10114000</v>
      </c>
      <c r="E96" s="222">
        <v>7800000</v>
      </c>
      <c r="F96" s="222">
        <v>7800000</v>
      </c>
    </row>
    <row r="97" spans="1:6" x14ac:dyDescent="0.25">
      <c r="A97" s="98" t="s">
        <v>440</v>
      </c>
      <c r="B97" s="88" t="s">
        <v>665</v>
      </c>
      <c r="C97" s="209">
        <v>800</v>
      </c>
      <c r="D97" s="225">
        <v>457000</v>
      </c>
      <c r="E97" s="222">
        <v>457000</v>
      </c>
      <c r="F97" s="222">
        <v>457000</v>
      </c>
    </row>
    <row r="98" spans="1:6" ht="36" x14ac:dyDescent="0.25">
      <c r="A98" s="98" t="s">
        <v>700</v>
      </c>
      <c r="B98" s="87" t="s">
        <v>667</v>
      </c>
      <c r="C98" s="209"/>
      <c r="D98" s="225">
        <f>D99</f>
        <v>4112000</v>
      </c>
      <c r="E98" s="225">
        <f>E99</f>
        <v>4112000</v>
      </c>
      <c r="F98" s="225">
        <f>F99</f>
        <v>4112000</v>
      </c>
    </row>
    <row r="99" spans="1:6" ht="24" x14ac:dyDescent="0.25">
      <c r="A99" s="98" t="s">
        <v>387</v>
      </c>
      <c r="B99" s="87" t="s">
        <v>667</v>
      </c>
      <c r="C99" s="209">
        <v>200</v>
      </c>
      <c r="D99" s="225">
        <v>4112000</v>
      </c>
      <c r="E99" s="222">
        <v>4112000</v>
      </c>
      <c r="F99" s="222">
        <v>4112000</v>
      </c>
    </row>
    <row r="100" spans="1:6" ht="24" x14ac:dyDescent="0.25">
      <c r="A100" s="98" t="s">
        <v>963</v>
      </c>
      <c r="B100" s="88" t="s">
        <v>669</v>
      </c>
      <c r="C100" s="208"/>
      <c r="D100" s="222">
        <f>D101+D103+D108+D110+D112+D105+D114</f>
        <v>7818950</v>
      </c>
      <c r="E100" s="222">
        <f>E101+E103+E108+E110+E112+E105+E114</f>
        <v>2638660</v>
      </c>
      <c r="F100" s="222">
        <f>F101+F103+F108+F110+F112+F105+F114</f>
        <v>2638660</v>
      </c>
    </row>
    <row r="101" spans="1:6" ht="36" x14ac:dyDescent="0.25">
      <c r="A101" s="127" t="s">
        <v>672</v>
      </c>
      <c r="B101" s="87" t="s">
        <v>673</v>
      </c>
      <c r="C101" s="209"/>
      <c r="D101" s="224">
        <f>D102</f>
        <v>4482</v>
      </c>
      <c r="E101" s="224">
        <f>E102</f>
        <v>4482</v>
      </c>
      <c r="F101" s="224">
        <f>F102</f>
        <v>4482</v>
      </c>
    </row>
    <row r="102" spans="1:6" ht="60" x14ac:dyDescent="0.25">
      <c r="A102" s="98" t="s">
        <v>376</v>
      </c>
      <c r="B102" s="87" t="s">
        <v>673</v>
      </c>
      <c r="C102" s="209">
        <v>100</v>
      </c>
      <c r="D102" s="225">
        <v>4482</v>
      </c>
      <c r="E102" s="222">
        <v>4482</v>
      </c>
      <c r="F102" s="222">
        <v>4482</v>
      </c>
    </row>
    <row r="103" spans="1:6" ht="36" x14ac:dyDescent="0.25">
      <c r="A103" s="127" t="s">
        <v>674</v>
      </c>
      <c r="B103" s="87" t="s">
        <v>675</v>
      </c>
      <c r="C103" s="209"/>
      <c r="D103" s="224">
        <f>D104</f>
        <v>57258</v>
      </c>
      <c r="E103" s="224">
        <f>E104</f>
        <v>57258</v>
      </c>
      <c r="F103" s="224">
        <f>F104</f>
        <v>57258</v>
      </c>
    </row>
    <row r="104" spans="1:6" ht="60" x14ac:dyDescent="0.25">
      <c r="A104" s="98" t="s">
        <v>376</v>
      </c>
      <c r="B104" s="87" t="s">
        <v>675</v>
      </c>
      <c r="C104" s="209">
        <v>100</v>
      </c>
      <c r="D104" s="225">
        <v>57258</v>
      </c>
      <c r="E104" s="222">
        <v>57258</v>
      </c>
      <c r="F104" s="222">
        <v>57258</v>
      </c>
    </row>
    <row r="105" spans="1:6" ht="60" x14ac:dyDescent="0.25">
      <c r="A105" s="98" t="s">
        <v>670</v>
      </c>
      <c r="B105" s="88" t="s">
        <v>671</v>
      </c>
      <c r="C105" s="209"/>
      <c r="D105" s="224">
        <f>D106+D107</f>
        <v>2477710</v>
      </c>
      <c r="E105" s="224">
        <f>E106+E107</f>
        <v>1508938</v>
      </c>
      <c r="F105" s="224">
        <f>F106+F107</f>
        <v>1508938</v>
      </c>
    </row>
    <row r="106" spans="1:6" ht="60" x14ac:dyDescent="0.25">
      <c r="A106" s="98" t="s">
        <v>376</v>
      </c>
      <c r="B106" s="88" t="s">
        <v>671</v>
      </c>
      <c r="C106" s="209">
        <v>100</v>
      </c>
      <c r="D106" s="224">
        <v>1979710</v>
      </c>
      <c r="E106" s="224">
        <v>1210938</v>
      </c>
      <c r="F106" s="224">
        <v>1210938</v>
      </c>
    </row>
    <row r="107" spans="1:6" ht="24" x14ac:dyDescent="0.25">
      <c r="A107" s="98" t="s">
        <v>527</v>
      </c>
      <c r="B107" s="88" t="s">
        <v>671</v>
      </c>
      <c r="C107" s="209">
        <v>300</v>
      </c>
      <c r="D107" s="224">
        <v>498000</v>
      </c>
      <c r="E107" s="224">
        <v>298000</v>
      </c>
      <c r="F107" s="224">
        <v>298000</v>
      </c>
    </row>
    <row r="108" spans="1:6" ht="60" x14ac:dyDescent="0.25">
      <c r="A108" s="98" t="s">
        <v>991</v>
      </c>
      <c r="B108" s="88" t="s">
        <v>853</v>
      </c>
      <c r="C108" s="208"/>
      <c r="D108" s="222">
        <f>D109</f>
        <v>1775570</v>
      </c>
      <c r="E108" s="222">
        <f>E109</f>
        <v>1067982</v>
      </c>
      <c r="F108" s="222">
        <f>F109</f>
        <v>1067982</v>
      </c>
    </row>
    <row r="109" spans="1:6" ht="24" x14ac:dyDescent="0.25">
      <c r="A109" s="98" t="s">
        <v>527</v>
      </c>
      <c r="B109" s="88" t="s">
        <v>853</v>
      </c>
      <c r="C109" s="208">
        <v>300</v>
      </c>
      <c r="D109" s="225">
        <v>1775570</v>
      </c>
      <c r="E109" s="222">
        <v>1067982</v>
      </c>
      <c r="F109" s="222">
        <v>1067982</v>
      </c>
    </row>
    <row r="110" spans="1:6" ht="60" x14ac:dyDescent="0.25">
      <c r="A110" s="102" t="s">
        <v>676</v>
      </c>
      <c r="B110" s="229" t="s">
        <v>677</v>
      </c>
      <c r="C110" s="209"/>
      <c r="D110" s="225">
        <f>D111</f>
        <v>2102358</v>
      </c>
      <c r="E110" s="225">
        <f>E111</f>
        <v>0</v>
      </c>
      <c r="F110" s="225">
        <f>F111</f>
        <v>0</v>
      </c>
    </row>
    <row r="111" spans="1:6" ht="24" x14ac:dyDescent="0.25">
      <c r="A111" s="98" t="s">
        <v>387</v>
      </c>
      <c r="B111" s="229" t="s">
        <v>677</v>
      </c>
      <c r="C111" s="209">
        <v>200</v>
      </c>
      <c r="D111" s="222">
        <v>2102358</v>
      </c>
      <c r="E111" s="227">
        <v>0</v>
      </c>
      <c r="F111" s="227">
        <v>0</v>
      </c>
    </row>
    <row r="112" spans="1:6" ht="60" x14ac:dyDescent="0.25">
      <c r="A112" s="102" t="s">
        <v>678</v>
      </c>
      <c r="B112" s="229" t="s">
        <v>679</v>
      </c>
      <c r="C112" s="209"/>
      <c r="D112" s="225">
        <f>D113</f>
        <v>1401572</v>
      </c>
      <c r="E112" s="225">
        <f>E113</f>
        <v>0</v>
      </c>
      <c r="F112" s="225">
        <f>F113</f>
        <v>0</v>
      </c>
    </row>
    <row r="113" spans="1:6" ht="24" x14ac:dyDescent="0.25">
      <c r="A113" s="98" t="s">
        <v>387</v>
      </c>
      <c r="B113" s="229" t="s">
        <v>679</v>
      </c>
      <c r="C113" s="209">
        <v>200</v>
      </c>
      <c r="D113" s="222">
        <v>1401572</v>
      </c>
      <c r="E113" s="227">
        <v>0</v>
      </c>
      <c r="F113" s="227">
        <v>0</v>
      </c>
    </row>
    <row r="114" spans="1:6" ht="36" x14ac:dyDescent="0.25">
      <c r="A114" s="98" t="s">
        <v>651</v>
      </c>
      <c r="B114" s="230" t="s">
        <v>680</v>
      </c>
      <c r="C114" s="209"/>
      <c r="D114" s="222">
        <f>D115</f>
        <v>0</v>
      </c>
      <c r="E114" s="222">
        <f>E115</f>
        <v>0</v>
      </c>
      <c r="F114" s="222">
        <f>F115</f>
        <v>0</v>
      </c>
    </row>
    <row r="115" spans="1:6" ht="24" x14ac:dyDescent="0.25">
      <c r="A115" s="98" t="s">
        <v>582</v>
      </c>
      <c r="B115" s="230" t="s">
        <v>680</v>
      </c>
      <c r="C115" s="209">
        <v>400</v>
      </c>
      <c r="D115" s="222">
        <v>0</v>
      </c>
      <c r="E115" s="227">
        <v>0</v>
      </c>
      <c r="F115" s="227">
        <v>0</v>
      </c>
    </row>
    <row r="116" spans="1:6" ht="24" x14ac:dyDescent="0.25">
      <c r="A116" s="98" t="s">
        <v>693</v>
      </c>
      <c r="B116" s="88" t="s">
        <v>694</v>
      </c>
      <c r="C116" s="208"/>
      <c r="D116" s="222">
        <f>D117+D122+D120+D126</f>
        <v>315650424</v>
      </c>
      <c r="E116" s="222">
        <f>E117+E122+E120+E126</f>
        <v>289929787</v>
      </c>
      <c r="F116" s="222">
        <f>F117+F122+F120+F126</f>
        <v>272495161</v>
      </c>
    </row>
    <row r="117" spans="1:6" ht="96" x14ac:dyDescent="0.25">
      <c r="A117" s="98" t="s">
        <v>992</v>
      </c>
      <c r="B117" s="88" t="s">
        <v>696</v>
      </c>
      <c r="C117" s="208"/>
      <c r="D117" s="222">
        <f>D118+D119</f>
        <v>265023775</v>
      </c>
      <c r="E117" s="222">
        <f>E118+E119</f>
        <v>247978934</v>
      </c>
      <c r="F117" s="222">
        <f>F118+F119</f>
        <v>231783327</v>
      </c>
    </row>
    <row r="118" spans="1:6" ht="60" x14ac:dyDescent="0.25">
      <c r="A118" s="98" t="s">
        <v>376</v>
      </c>
      <c r="B118" s="88" t="s">
        <v>696</v>
      </c>
      <c r="C118" s="208">
        <v>100</v>
      </c>
      <c r="D118" s="224">
        <v>257487288</v>
      </c>
      <c r="E118" s="222">
        <v>240452275</v>
      </c>
      <c r="F118" s="222">
        <v>224256668</v>
      </c>
    </row>
    <row r="119" spans="1:6" ht="24" x14ac:dyDescent="0.25">
      <c r="A119" s="98" t="s">
        <v>387</v>
      </c>
      <c r="B119" s="88" t="s">
        <v>696</v>
      </c>
      <c r="C119" s="208">
        <v>200</v>
      </c>
      <c r="D119" s="225">
        <v>7536487</v>
      </c>
      <c r="E119" s="222">
        <v>7526659</v>
      </c>
      <c r="F119" s="222">
        <v>7526659</v>
      </c>
    </row>
    <row r="120" spans="1:6" ht="48" x14ac:dyDescent="0.25">
      <c r="A120" s="98" t="s">
        <v>697</v>
      </c>
      <c r="B120" s="87" t="s">
        <v>698</v>
      </c>
      <c r="C120" s="209"/>
      <c r="D120" s="225">
        <f>D121</f>
        <v>13671000</v>
      </c>
      <c r="E120" s="225">
        <f>E121</f>
        <v>13671000</v>
      </c>
      <c r="F120" s="225">
        <f>F121</f>
        <v>13671000</v>
      </c>
    </row>
    <row r="121" spans="1:6" ht="60" x14ac:dyDescent="0.25">
      <c r="A121" s="98" t="s">
        <v>376</v>
      </c>
      <c r="B121" s="87" t="s">
        <v>698</v>
      </c>
      <c r="C121" s="209">
        <v>100</v>
      </c>
      <c r="D121" s="231">
        <v>13671000</v>
      </c>
      <c r="E121" s="222">
        <v>13671000</v>
      </c>
      <c r="F121" s="222">
        <v>13671000</v>
      </c>
    </row>
    <row r="122" spans="1:6" ht="24" x14ac:dyDescent="0.25">
      <c r="A122" s="98" t="s">
        <v>990</v>
      </c>
      <c r="B122" s="88" t="s">
        <v>699</v>
      </c>
      <c r="C122" s="208"/>
      <c r="D122" s="224">
        <f>D124+D125+D123</f>
        <v>36542649</v>
      </c>
      <c r="E122" s="224">
        <f>E124+E125+E123</f>
        <v>27866853</v>
      </c>
      <c r="F122" s="224">
        <f>F124+F125+F123</f>
        <v>26627834</v>
      </c>
    </row>
    <row r="123" spans="1:6" ht="60" x14ac:dyDescent="0.25">
      <c r="A123" s="98" t="s">
        <v>376</v>
      </c>
      <c r="B123" s="88" t="s">
        <v>699</v>
      </c>
      <c r="C123" s="208">
        <v>100</v>
      </c>
      <c r="D123" s="224">
        <v>0</v>
      </c>
      <c r="E123" s="224">
        <v>0</v>
      </c>
      <c r="F123" s="224">
        <v>0</v>
      </c>
    </row>
    <row r="124" spans="1:6" ht="24" x14ac:dyDescent="0.25">
      <c r="A124" s="98" t="s">
        <v>387</v>
      </c>
      <c r="B124" s="88" t="s">
        <v>699</v>
      </c>
      <c r="C124" s="208">
        <v>200</v>
      </c>
      <c r="D124" s="84">
        <v>30982649</v>
      </c>
      <c r="E124" s="222">
        <v>22306853</v>
      </c>
      <c r="F124" s="222">
        <v>21067834</v>
      </c>
    </row>
    <row r="125" spans="1:6" x14ac:dyDescent="0.25">
      <c r="A125" s="98" t="s">
        <v>440</v>
      </c>
      <c r="B125" s="88" t="s">
        <v>699</v>
      </c>
      <c r="C125" s="208">
        <v>800</v>
      </c>
      <c r="D125" s="225">
        <v>5560000</v>
      </c>
      <c r="E125" s="222">
        <v>5560000</v>
      </c>
      <c r="F125" s="222">
        <v>5560000</v>
      </c>
    </row>
    <row r="126" spans="1:6" ht="36" x14ac:dyDescent="0.25">
      <c r="A126" s="98" t="s">
        <v>700</v>
      </c>
      <c r="B126" s="87" t="s">
        <v>701</v>
      </c>
      <c r="C126" s="209"/>
      <c r="D126" s="225">
        <f>D127</f>
        <v>413000</v>
      </c>
      <c r="E126" s="225">
        <f>E127</f>
        <v>413000</v>
      </c>
      <c r="F126" s="225">
        <f>F127</f>
        <v>413000</v>
      </c>
    </row>
    <row r="127" spans="1:6" ht="24" x14ac:dyDescent="0.25">
      <c r="A127" s="98" t="s">
        <v>387</v>
      </c>
      <c r="B127" s="87" t="s">
        <v>701</v>
      </c>
      <c r="C127" s="209">
        <v>200</v>
      </c>
      <c r="D127" s="225">
        <v>413000</v>
      </c>
      <c r="E127" s="222">
        <v>413000</v>
      </c>
      <c r="F127" s="222">
        <v>413000</v>
      </c>
    </row>
    <row r="128" spans="1:6" ht="24" x14ac:dyDescent="0.25">
      <c r="A128" s="98" t="s">
        <v>702</v>
      </c>
      <c r="B128" s="88" t="s">
        <v>703</v>
      </c>
      <c r="C128" s="208"/>
      <c r="D128" s="222">
        <f>D135+D137+D139+D141+D143+D145+D148+D152+D129+D132+D155+D158+D161+D150</f>
        <v>58231252</v>
      </c>
      <c r="E128" s="222">
        <f t="shared" ref="E128:F128" si="7">E135+E137+E139+E141+E143+E145+E148+E152+E129+E132+E155+E158+E161+E150</f>
        <v>28321420</v>
      </c>
      <c r="F128" s="222">
        <f t="shared" si="7"/>
        <v>197784480</v>
      </c>
    </row>
    <row r="129" spans="1:6" ht="36" x14ac:dyDescent="0.25">
      <c r="A129" s="98" t="s">
        <v>705</v>
      </c>
      <c r="B129" s="87" t="s">
        <v>706</v>
      </c>
      <c r="C129" s="209"/>
      <c r="D129" s="224">
        <f>D130+D131</f>
        <v>3771000</v>
      </c>
      <c r="E129" s="224">
        <f>E130+E131</f>
        <v>3590000</v>
      </c>
      <c r="F129" s="224">
        <f>F130+F131</f>
        <v>3590000</v>
      </c>
    </row>
    <row r="130" spans="1:6" ht="24" x14ac:dyDescent="0.25">
      <c r="A130" s="98" t="s">
        <v>387</v>
      </c>
      <c r="B130" s="87" t="s">
        <v>706</v>
      </c>
      <c r="C130" s="209">
        <v>200</v>
      </c>
      <c r="D130" s="84">
        <v>3590000</v>
      </c>
      <c r="E130" s="222">
        <v>3590000</v>
      </c>
      <c r="F130" s="222">
        <v>3590000</v>
      </c>
    </row>
    <row r="131" spans="1:6" ht="24" x14ac:dyDescent="0.25">
      <c r="A131" s="98" t="s">
        <v>527</v>
      </c>
      <c r="B131" s="87" t="s">
        <v>706</v>
      </c>
      <c r="C131" s="209">
        <v>300</v>
      </c>
      <c r="D131" s="224">
        <v>181000</v>
      </c>
      <c r="E131" s="227">
        <v>0</v>
      </c>
      <c r="F131" s="227">
        <v>0</v>
      </c>
    </row>
    <row r="132" spans="1:6" ht="60" x14ac:dyDescent="0.25">
      <c r="A132" s="98" t="s">
        <v>670</v>
      </c>
      <c r="B132" s="88" t="s">
        <v>993</v>
      </c>
      <c r="C132" s="209"/>
      <c r="D132" s="224">
        <f>D133+D134</f>
        <v>15525437</v>
      </c>
      <c r="E132" s="224">
        <f>E133+E134</f>
        <v>9157466</v>
      </c>
      <c r="F132" s="224">
        <f>F133+F134</f>
        <v>9157466</v>
      </c>
    </row>
    <row r="133" spans="1:6" ht="60" x14ac:dyDescent="0.25">
      <c r="A133" s="98" t="s">
        <v>376</v>
      </c>
      <c r="B133" s="88" t="s">
        <v>993</v>
      </c>
      <c r="C133" s="209">
        <v>100</v>
      </c>
      <c r="D133" s="224">
        <v>10598537</v>
      </c>
      <c r="E133" s="224">
        <v>6201466</v>
      </c>
      <c r="F133" s="224">
        <v>6201466</v>
      </c>
    </row>
    <row r="134" spans="1:6" ht="24" x14ac:dyDescent="0.25">
      <c r="A134" s="98" t="s">
        <v>527</v>
      </c>
      <c r="B134" s="88" t="s">
        <v>993</v>
      </c>
      <c r="C134" s="209">
        <v>300</v>
      </c>
      <c r="D134" s="224">
        <v>4926900</v>
      </c>
      <c r="E134" s="224">
        <v>2956000</v>
      </c>
      <c r="F134" s="224">
        <v>2956000</v>
      </c>
    </row>
    <row r="135" spans="1:6" ht="36" x14ac:dyDescent="0.25">
      <c r="A135" s="127" t="s">
        <v>672</v>
      </c>
      <c r="B135" s="88" t="s">
        <v>994</v>
      </c>
      <c r="C135" s="208"/>
      <c r="D135" s="222">
        <f>D136</f>
        <v>41855</v>
      </c>
      <c r="E135" s="222">
        <f>E136</f>
        <v>41855</v>
      </c>
      <c r="F135" s="222">
        <f>F136</f>
        <v>41855</v>
      </c>
    </row>
    <row r="136" spans="1:6" ht="60" x14ac:dyDescent="0.25">
      <c r="A136" s="98" t="s">
        <v>376</v>
      </c>
      <c r="B136" s="88" t="s">
        <v>994</v>
      </c>
      <c r="C136" s="209">
        <v>100</v>
      </c>
      <c r="D136" s="225">
        <v>41855</v>
      </c>
      <c r="E136" s="222">
        <v>41855</v>
      </c>
      <c r="F136" s="222">
        <v>41855</v>
      </c>
    </row>
    <row r="137" spans="1:6" ht="36" x14ac:dyDescent="0.25">
      <c r="A137" s="98" t="s">
        <v>674</v>
      </c>
      <c r="B137" s="88" t="s">
        <v>995</v>
      </c>
      <c r="C137" s="209"/>
      <c r="D137" s="225">
        <f>D138</f>
        <v>767514</v>
      </c>
      <c r="E137" s="225">
        <f>E138</f>
        <v>767514</v>
      </c>
      <c r="F137" s="225">
        <f>F138</f>
        <v>767514</v>
      </c>
    </row>
    <row r="138" spans="1:6" ht="60" x14ac:dyDescent="0.25">
      <c r="A138" s="98" t="s">
        <v>376</v>
      </c>
      <c r="B138" s="88" t="s">
        <v>995</v>
      </c>
      <c r="C138" s="209">
        <v>100</v>
      </c>
      <c r="D138" s="225">
        <v>767514</v>
      </c>
      <c r="E138" s="222">
        <v>767514</v>
      </c>
      <c r="F138" s="222">
        <v>767514</v>
      </c>
    </row>
    <row r="139" spans="1:6" ht="48" x14ac:dyDescent="0.25">
      <c r="A139" s="98" t="s">
        <v>709</v>
      </c>
      <c r="B139" s="88" t="s">
        <v>710</v>
      </c>
      <c r="C139" s="208"/>
      <c r="D139" s="222">
        <f>D140</f>
        <v>739264</v>
      </c>
      <c r="E139" s="222">
        <f>E140</f>
        <v>739264</v>
      </c>
      <c r="F139" s="222">
        <f>F140</f>
        <v>739264</v>
      </c>
    </row>
    <row r="140" spans="1:6" ht="24" x14ac:dyDescent="0.25">
      <c r="A140" s="98" t="s">
        <v>387</v>
      </c>
      <c r="B140" s="88" t="s">
        <v>996</v>
      </c>
      <c r="C140" s="208">
        <v>200</v>
      </c>
      <c r="D140" s="225">
        <v>739264</v>
      </c>
      <c r="E140" s="222">
        <v>739264</v>
      </c>
      <c r="F140" s="222">
        <v>739264</v>
      </c>
    </row>
    <row r="141" spans="1:6" ht="60" x14ac:dyDescent="0.25">
      <c r="A141" s="98" t="s">
        <v>711</v>
      </c>
      <c r="B141" s="88" t="s">
        <v>712</v>
      </c>
      <c r="C141" s="208"/>
      <c r="D141" s="225">
        <f>D142</f>
        <v>1814288</v>
      </c>
      <c r="E141" s="225">
        <f>E142</f>
        <v>1814288</v>
      </c>
      <c r="F141" s="225">
        <f>F142</f>
        <v>1814288</v>
      </c>
    </row>
    <row r="142" spans="1:6" ht="24" x14ac:dyDescent="0.25">
      <c r="A142" s="98" t="s">
        <v>387</v>
      </c>
      <c r="B142" s="88" t="s">
        <v>712</v>
      </c>
      <c r="C142" s="208">
        <v>200</v>
      </c>
      <c r="D142" s="225">
        <v>1814288</v>
      </c>
      <c r="E142" s="222">
        <v>1814288</v>
      </c>
      <c r="F142" s="222">
        <v>1814288</v>
      </c>
    </row>
    <row r="143" spans="1:6" ht="72" x14ac:dyDescent="0.25">
      <c r="A143" s="127" t="s">
        <v>713</v>
      </c>
      <c r="B143" s="88" t="s">
        <v>997</v>
      </c>
      <c r="C143" s="208"/>
      <c r="D143" s="222">
        <f>SUM(D144:D144)</f>
        <v>416860</v>
      </c>
      <c r="E143" s="222">
        <f>SUM(E144:E144)</f>
        <v>416860</v>
      </c>
      <c r="F143" s="222">
        <f>SUM(F144:F144)</f>
        <v>416860</v>
      </c>
    </row>
    <row r="144" spans="1:6" ht="24" x14ac:dyDescent="0.25">
      <c r="A144" s="98" t="s">
        <v>387</v>
      </c>
      <c r="B144" s="88" t="s">
        <v>997</v>
      </c>
      <c r="C144" s="208">
        <v>200</v>
      </c>
      <c r="D144" s="225">
        <v>416860</v>
      </c>
      <c r="E144" s="222">
        <v>416860</v>
      </c>
      <c r="F144" s="222">
        <v>416860</v>
      </c>
    </row>
    <row r="145" spans="1:6" ht="72" x14ac:dyDescent="0.25">
      <c r="A145" s="98" t="s">
        <v>715</v>
      </c>
      <c r="B145" s="88" t="s">
        <v>998</v>
      </c>
      <c r="C145" s="208"/>
      <c r="D145" s="225">
        <f>D146+D147</f>
        <v>4086740</v>
      </c>
      <c r="E145" s="225">
        <f>E146+E147</f>
        <v>4086740</v>
      </c>
      <c r="F145" s="225">
        <f>F146+F147</f>
        <v>4086740</v>
      </c>
    </row>
    <row r="146" spans="1:6" ht="24" x14ac:dyDescent="0.25">
      <c r="A146" s="98" t="s">
        <v>387</v>
      </c>
      <c r="B146" s="88" t="s">
        <v>998</v>
      </c>
      <c r="C146" s="208">
        <v>200</v>
      </c>
      <c r="D146" s="225">
        <v>3806740</v>
      </c>
      <c r="E146" s="222">
        <v>4086740</v>
      </c>
      <c r="F146" s="222">
        <v>4086740</v>
      </c>
    </row>
    <row r="147" spans="1:6" ht="24" x14ac:dyDescent="0.25">
      <c r="A147" s="98" t="s">
        <v>527</v>
      </c>
      <c r="B147" s="88" t="s">
        <v>998</v>
      </c>
      <c r="C147" s="208">
        <v>300</v>
      </c>
      <c r="D147" s="224">
        <v>280000</v>
      </c>
      <c r="E147" s="227"/>
      <c r="F147" s="227"/>
    </row>
    <row r="148" spans="1:6" ht="48" x14ac:dyDescent="0.25">
      <c r="A148" s="98" t="s">
        <v>1145</v>
      </c>
      <c r="B148" s="87" t="s">
        <v>999</v>
      </c>
      <c r="C148" s="209"/>
      <c r="D148" s="225">
        <f>D149</f>
        <v>5628195</v>
      </c>
      <c r="E148" s="225">
        <f>E149</f>
        <v>5343181</v>
      </c>
      <c r="F148" s="225">
        <f>F149</f>
        <v>5195038</v>
      </c>
    </row>
    <row r="149" spans="1:6" ht="24" x14ac:dyDescent="0.25">
      <c r="A149" s="98" t="s">
        <v>387</v>
      </c>
      <c r="B149" s="87" t="s">
        <v>1000</v>
      </c>
      <c r="C149" s="209">
        <v>200</v>
      </c>
      <c r="D149" s="225">
        <v>5628195</v>
      </c>
      <c r="E149" s="222">
        <v>5343181</v>
      </c>
      <c r="F149" s="222">
        <v>5195038</v>
      </c>
    </row>
    <row r="150" spans="1:6" ht="24" x14ac:dyDescent="0.25">
      <c r="A150" s="98" t="s">
        <v>1115</v>
      </c>
      <c r="B150" s="87" t="s">
        <v>1132</v>
      </c>
      <c r="C150" s="209"/>
      <c r="D150" s="225">
        <f>SUM(D151)</f>
        <v>0</v>
      </c>
      <c r="E150" s="225">
        <f t="shared" ref="E150:F150" si="8">SUM(E151)</f>
        <v>0</v>
      </c>
      <c r="F150" s="225">
        <f t="shared" si="8"/>
        <v>169119643</v>
      </c>
    </row>
    <row r="151" spans="1:6" ht="24" x14ac:dyDescent="0.25">
      <c r="A151" s="98" t="s">
        <v>387</v>
      </c>
      <c r="B151" s="87" t="s">
        <v>1132</v>
      </c>
      <c r="C151" s="209">
        <v>200</v>
      </c>
      <c r="D151" s="225">
        <v>0</v>
      </c>
      <c r="E151" s="222">
        <v>0</v>
      </c>
      <c r="F151" s="222">
        <v>169119643</v>
      </c>
    </row>
    <row r="152" spans="1:6" x14ac:dyDescent="0.25">
      <c r="A152" s="98" t="s">
        <v>718</v>
      </c>
      <c r="B152" s="230" t="s">
        <v>719</v>
      </c>
      <c r="C152" s="209"/>
      <c r="D152" s="225">
        <f t="shared" ref="D152:F153" si="9">D153</f>
        <v>17474521</v>
      </c>
      <c r="E152" s="225">
        <f t="shared" si="9"/>
        <v>0</v>
      </c>
      <c r="F152" s="225">
        <f t="shared" si="9"/>
        <v>0</v>
      </c>
    </row>
    <row r="153" spans="1:6" ht="225" x14ac:dyDescent="0.25">
      <c r="A153" s="133" t="s">
        <v>720</v>
      </c>
      <c r="B153" s="230" t="s">
        <v>721</v>
      </c>
      <c r="C153" s="209"/>
      <c r="D153" s="225">
        <f t="shared" si="9"/>
        <v>17474521</v>
      </c>
      <c r="E153" s="225">
        <f t="shared" si="9"/>
        <v>0</v>
      </c>
      <c r="F153" s="225">
        <f t="shared" si="9"/>
        <v>0</v>
      </c>
    </row>
    <row r="154" spans="1:6" ht="24" x14ac:dyDescent="0.25">
      <c r="A154" s="98" t="s">
        <v>387</v>
      </c>
      <c r="B154" s="230" t="s">
        <v>721</v>
      </c>
      <c r="C154" s="209">
        <v>200</v>
      </c>
      <c r="D154" s="222">
        <v>17474521</v>
      </c>
      <c r="E154" s="227">
        <v>0</v>
      </c>
      <c r="F154" s="227">
        <v>0</v>
      </c>
    </row>
    <row r="155" spans="1:6" x14ac:dyDescent="0.25">
      <c r="A155" s="98" t="s">
        <v>722</v>
      </c>
      <c r="B155" s="230" t="s">
        <v>723</v>
      </c>
      <c r="C155" s="209"/>
      <c r="D155" s="222">
        <f t="shared" ref="D155:F156" si="10">D156</f>
        <v>1334126</v>
      </c>
      <c r="E155" s="222">
        <f t="shared" si="10"/>
        <v>0</v>
      </c>
      <c r="F155" s="222">
        <f t="shared" si="10"/>
        <v>0</v>
      </c>
    </row>
    <row r="156" spans="1:6" ht="60" x14ac:dyDescent="0.25">
      <c r="A156" s="98" t="s">
        <v>960</v>
      </c>
      <c r="B156" s="230" t="s">
        <v>725</v>
      </c>
      <c r="C156" s="209"/>
      <c r="D156" s="222">
        <f t="shared" si="10"/>
        <v>1334126</v>
      </c>
      <c r="E156" s="222">
        <f t="shared" si="10"/>
        <v>0</v>
      </c>
      <c r="F156" s="222">
        <f t="shared" si="10"/>
        <v>0</v>
      </c>
    </row>
    <row r="157" spans="1:6" ht="24" x14ac:dyDescent="0.25">
      <c r="A157" s="98" t="s">
        <v>387</v>
      </c>
      <c r="B157" s="230" t="s">
        <v>725</v>
      </c>
      <c r="C157" s="209">
        <v>200</v>
      </c>
      <c r="D157" s="222">
        <v>1334126</v>
      </c>
      <c r="E157" s="227">
        <v>0</v>
      </c>
      <c r="F157" s="227">
        <v>0</v>
      </c>
    </row>
    <row r="158" spans="1:6" ht="24" x14ac:dyDescent="0.25">
      <c r="A158" s="98" t="s">
        <v>726</v>
      </c>
      <c r="B158" s="230" t="s">
        <v>727</v>
      </c>
      <c r="C158" s="209"/>
      <c r="D158" s="222">
        <f t="shared" ref="D158:F159" si="11">D159</f>
        <v>4267200</v>
      </c>
      <c r="E158" s="222">
        <f t="shared" si="11"/>
        <v>0</v>
      </c>
      <c r="F158" s="222">
        <f t="shared" si="11"/>
        <v>0</v>
      </c>
    </row>
    <row r="159" spans="1:6" ht="84" x14ac:dyDescent="0.25">
      <c r="A159" s="202" t="s">
        <v>728</v>
      </c>
      <c r="B159" s="230" t="s">
        <v>729</v>
      </c>
      <c r="C159" s="209"/>
      <c r="D159" s="222">
        <f t="shared" si="11"/>
        <v>4267200</v>
      </c>
      <c r="E159" s="222">
        <f t="shared" si="11"/>
        <v>0</v>
      </c>
      <c r="F159" s="222">
        <f t="shared" si="11"/>
        <v>0</v>
      </c>
    </row>
    <row r="160" spans="1:6" ht="24" x14ac:dyDescent="0.25">
      <c r="A160" s="98" t="s">
        <v>387</v>
      </c>
      <c r="B160" s="230" t="s">
        <v>729</v>
      </c>
      <c r="C160" s="209">
        <v>200</v>
      </c>
      <c r="D160" s="222">
        <v>4267200</v>
      </c>
      <c r="E160" s="227">
        <v>0</v>
      </c>
      <c r="F160" s="227">
        <v>0</v>
      </c>
    </row>
    <row r="161" spans="1:6" ht="24" x14ac:dyDescent="0.25">
      <c r="A161" s="98" t="s">
        <v>730</v>
      </c>
      <c r="B161" s="230" t="s">
        <v>731</v>
      </c>
      <c r="C161" s="209"/>
      <c r="D161" s="222">
        <f t="shared" ref="D161:F162" si="12">D162</f>
        <v>2364252</v>
      </c>
      <c r="E161" s="222">
        <f t="shared" si="12"/>
        <v>2364252</v>
      </c>
      <c r="F161" s="222">
        <f t="shared" si="12"/>
        <v>2855812</v>
      </c>
    </row>
    <row r="162" spans="1:6" ht="60" x14ac:dyDescent="0.25">
      <c r="A162" s="98" t="s">
        <v>732</v>
      </c>
      <c r="B162" s="230" t="s">
        <v>733</v>
      </c>
      <c r="C162" s="209"/>
      <c r="D162" s="222">
        <f t="shared" si="12"/>
        <v>2364252</v>
      </c>
      <c r="E162" s="222">
        <f t="shared" si="12"/>
        <v>2364252</v>
      </c>
      <c r="F162" s="222">
        <f t="shared" si="12"/>
        <v>2855812</v>
      </c>
    </row>
    <row r="163" spans="1:6" ht="60" x14ac:dyDescent="0.25">
      <c r="A163" s="98" t="s">
        <v>376</v>
      </c>
      <c r="B163" s="230" t="s">
        <v>733</v>
      </c>
      <c r="C163" s="209">
        <v>100</v>
      </c>
      <c r="D163" s="222">
        <v>2364252</v>
      </c>
      <c r="E163" s="227">
        <v>2364252</v>
      </c>
      <c r="F163" s="227">
        <v>2855812</v>
      </c>
    </row>
    <row r="164" spans="1:6" ht="24" x14ac:dyDescent="0.25">
      <c r="A164" s="98" t="s">
        <v>1001</v>
      </c>
      <c r="B164" s="88" t="s">
        <v>1002</v>
      </c>
      <c r="C164" s="208"/>
      <c r="D164" s="222">
        <f>D168+D173+D165</f>
        <v>10250195</v>
      </c>
      <c r="E164" s="222">
        <f>E168+E173+E165</f>
        <v>10133207</v>
      </c>
      <c r="F164" s="222">
        <f>F168+F173+F165</f>
        <v>10501207</v>
      </c>
    </row>
    <row r="165" spans="1:6" x14ac:dyDescent="0.25">
      <c r="A165" s="98" t="s">
        <v>722</v>
      </c>
      <c r="B165" s="89" t="s">
        <v>743</v>
      </c>
      <c r="C165" s="89"/>
      <c r="D165" s="222">
        <f t="shared" ref="D165:F166" si="13">D166</f>
        <v>361961</v>
      </c>
      <c r="E165" s="222">
        <f t="shared" si="13"/>
        <v>0</v>
      </c>
      <c r="F165" s="222">
        <f t="shared" si="13"/>
        <v>0</v>
      </c>
    </row>
    <row r="166" spans="1:6" ht="84" x14ac:dyDescent="0.25">
      <c r="A166" s="98" t="s">
        <v>744</v>
      </c>
      <c r="B166" s="89" t="s">
        <v>745</v>
      </c>
      <c r="C166" s="89"/>
      <c r="D166" s="222">
        <f t="shared" si="13"/>
        <v>361961</v>
      </c>
      <c r="E166" s="222">
        <f t="shared" si="13"/>
        <v>0</v>
      </c>
      <c r="F166" s="222">
        <f t="shared" si="13"/>
        <v>0</v>
      </c>
    </row>
    <row r="167" spans="1:6" ht="24" x14ac:dyDescent="0.25">
      <c r="A167" s="98" t="s">
        <v>387</v>
      </c>
      <c r="B167" s="89" t="s">
        <v>745</v>
      </c>
      <c r="C167" s="89">
        <v>200</v>
      </c>
      <c r="D167" s="222">
        <v>361961</v>
      </c>
      <c r="E167" s="222">
        <v>0</v>
      </c>
      <c r="F167" s="222">
        <v>0</v>
      </c>
    </row>
    <row r="168" spans="1:6" ht="24" x14ac:dyDescent="0.25">
      <c r="A168" s="98" t="s">
        <v>746</v>
      </c>
      <c r="B168" s="88" t="s">
        <v>747</v>
      </c>
      <c r="C168" s="208"/>
      <c r="D168" s="222">
        <f>D169+D171</f>
        <v>3287484</v>
      </c>
      <c r="E168" s="222">
        <f>E169+E171</f>
        <v>2776607</v>
      </c>
      <c r="F168" s="222">
        <f>F169+F171</f>
        <v>2405557</v>
      </c>
    </row>
    <row r="169" spans="1:6" ht="60" x14ac:dyDescent="0.25">
      <c r="A169" s="98" t="s">
        <v>670</v>
      </c>
      <c r="B169" s="88" t="s">
        <v>748</v>
      </c>
      <c r="C169" s="208"/>
      <c r="D169" s="224">
        <f>D170</f>
        <v>522234</v>
      </c>
      <c r="E169" s="224">
        <f>E170</f>
        <v>281207</v>
      </c>
      <c r="F169" s="224">
        <f>F170</f>
        <v>281207</v>
      </c>
    </row>
    <row r="170" spans="1:6" ht="36" x14ac:dyDescent="0.25">
      <c r="A170" s="98" t="s">
        <v>749</v>
      </c>
      <c r="B170" s="88" t="s">
        <v>748</v>
      </c>
      <c r="C170" s="208">
        <v>600</v>
      </c>
      <c r="D170" s="224">
        <v>522234</v>
      </c>
      <c r="E170" s="224">
        <v>281207</v>
      </c>
      <c r="F170" s="224">
        <v>281207</v>
      </c>
    </row>
    <row r="171" spans="1:6" ht="24" x14ac:dyDescent="0.25">
      <c r="A171" s="98" t="s">
        <v>990</v>
      </c>
      <c r="B171" s="88" t="s">
        <v>750</v>
      </c>
      <c r="C171" s="208"/>
      <c r="D171" s="224">
        <f>D172</f>
        <v>2765250</v>
      </c>
      <c r="E171" s="224">
        <f>E172</f>
        <v>2495400</v>
      </c>
      <c r="F171" s="224">
        <f>F172</f>
        <v>2124350</v>
      </c>
    </row>
    <row r="172" spans="1:6" ht="36" x14ac:dyDescent="0.25">
      <c r="A172" s="98" t="s">
        <v>749</v>
      </c>
      <c r="B172" s="88" t="s">
        <v>750</v>
      </c>
      <c r="C172" s="209">
        <v>600</v>
      </c>
      <c r="D172" s="222">
        <v>2765250</v>
      </c>
      <c r="E172" s="222">
        <v>2495400</v>
      </c>
      <c r="F172" s="222">
        <v>2124350</v>
      </c>
    </row>
    <row r="173" spans="1:6" ht="48" x14ac:dyDescent="0.25">
      <c r="A173" s="98" t="s">
        <v>751</v>
      </c>
      <c r="B173" s="89" t="s">
        <v>752</v>
      </c>
      <c r="C173" s="209"/>
      <c r="D173" s="225">
        <f t="shared" ref="D173:F173" si="14">D174</f>
        <v>6600750</v>
      </c>
      <c r="E173" s="225">
        <f t="shared" si="14"/>
        <v>7356600</v>
      </c>
      <c r="F173" s="225">
        <f t="shared" si="14"/>
        <v>8095650</v>
      </c>
    </row>
    <row r="174" spans="1:6" ht="36" x14ac:dyDescent="0.25">
      <c r="A174" s="98" t="s">
        <v>753</v>
      </c>
      <c r="B174" s="88" t="s">
        <v>754</v>
      </c>
      <c r="C174" s="209"/>
      <c r="D174" s="225">
        <f>D175+D176</f>
        <v>6600750</v>
      </c>
      <c r="E174" s="225">
        <f t="shared" ref="E174:F174" si="15">E175+E176</f>
        <v>7356600</v>
      </c>
      <c r="F174" s="225">
        <f t="shared" si="15"/>
        <v>8095650</v>
      </c>
    </row>
    <row r="175" spans="1:6" ht="36" x14ac:dyDescent="0.25">
      <c r="A175" s="98" t="s">
        <v>749</v>
      </c>
      <c r="B175" s="88" t="s">
        <v>754</v>
      </c>
      <c r="C175" s="209">
        <v>600</v>
      </c>
      <c r="D175" s="222">
        <v>6549750</v>
      </c>
      <c r="E175" s="227">
        <v>7299600</v>
      </c>
      <c r="F175" s="227">
        <v>8032650</v>
      </c>
    </row>
    <row r="176" spans="1:6" x14ac:dyDescent="0.25">
      <c r="A176" s="98" t="s">
        <v>440</v>
      </c>
      <c r="B176" s="88" t="s">
        <v>754</v>
      </c>
      <c r="C176" s="209">
        <v>800</v>
      </c>
      <c r="D176" s="222">
        <v>51000</v>
      </c>
      <c r="E176" s="227">
        <v>57000</v>
      </c>
      <c r="F176" s="227">
        <v>63000</v>
      </c>
    </row>
    <row r="177" spans="1:6" ht="60" x14ac:dyDescent="0.25">
      <c r="A177" s="94" t="s">
        <v>1003</v>
      </c>
      <c r="B177" s="90" t="s">
        <v>492</v>
      </c>
      <c r="C177" s="207"/>
      <c r="D177" s="221">
        <f>D178</f>
        <v>715000</v>
      </c>
      <c r="E177" s="221">
        <f t="shared" ref="E177:F179" si="16">E178</f>
        <v>565000</v>
      </c>
      <c r="F177" s="221">
        <f t="shared" si="16"/>
        <v>565000</v>
      </c>
    </row>
    <row r="178" spans="1:6" ht="84" x14ac:dyDescent="0.25">
      <c r="A178" s="98" t="s">
        <v>912</v>
      </c>
      <c r="B178" s="88" t="s">
        <v>494</v>
      </c>
      <c r="C178" s="208"/>
      <c r="D178" s="222">
        <f>D179</f>
        <v>715000</v>
      </c>
      <c r="E178" s="222">
        <f t="shared" si="16"/>
        <v>565000</v>
      </c>
      <c r="F178" s="222">
        <f t="shared" si="16"/>
        <v>565000</v>
      </c>
    </row>
    <row r="179" spans="1:6" ht="36" x14ac:dyDescent="0.25">
      <c r="A179" s="98" t="s">
        <v>495</v>
      </c>
      <c r="B179" s="88" t="s">
        <v>496</v>
      </c>
      <c r="C179" s="208"/>
      <c r="D179" s="222">
        <f>D180</f>
        <v>715000</v>
      </c>
      <c r="E179" s="222">
        <f t="shared" si="16"/>
        <v>565000</v>
      </c>
      <c r="F179" s="222">
        <f t="shared" si="16"/>
        <v>565000</v>
      </c>
    </row>
    <row r="180" spans="1:6" ht="24" x14ac:dyDescent="0.25">
      <c r="A180" s="98" t="s">
        <v>497</v>
      </c>
      <c r="B180" s="88" t="s">
        <v>498</v>
      </c>
      <c r="C180" s="208"/>
      <c r="D180" s="222">
        <f>D181+D183+D182</f>
        <v>715000</v>
      </c>
      <c r="E180" s="222">
        <f>E181+E183+E182</f>
        <v>565000</v>
      </c>
      <c r="F180" s="222">
        <f>F181+F183+F182</f>
        <v>565000</v>
      </c>
    </row>
    <row r="181" spans="1:6" ht="24" x14ac:dyDescent="0.25">
      <c r="A181" s="98" t="s">
        <v>387</v>
      </c>
      <c r="B181" s="88" t="s">
        <v>498</v>
      </c>
      <c r="C181" s="208">
        <v>200</v>
      </c>
      <c r="D181" s="224">
        <v>500000</v>
      </c>
      <c r="E181" s="222">
        <v>350000</v>
      </c>
      <c r="F181" s="222">
        <v>350000</v>
      </c>
    </row>
    <row r="182" spans="1:6" ht="24" x14ac:dyDescent="0.25">
      <c r="A182" s="98" t="s">
        <v>582</v>
      </c>
      <c r="B182" s="88" t="s">
        <v>498</v>
      </c>
      <c r="C182" s="208">
        <v>400</v>
      </c>
      <c r="D182" s="222"/>
      <c r="E182" s="227"/>
      <c r="F182" s="227"/>
    </row>
    <row r="183" spans="1:6" x14ac:dyDescent="0.25">
      <c r="A183" s="98" t="s">
        <v>440</v>
      </c>
      <c r="B183" s="88" t="s">
        <v>498</v>
      </c>
      <c r="C183" s="208">
        <v>800</v>
      </c>
      <c r="D183" s="225">
        <v>215000</v>
      </c>
      <c r="E183" s="222">
        <v>215000</v>
      </c>
      <c r="F183" s="222">
        <v>215000</v>
      </c>
    </row>
    <row r="184" spans="1:6" ht="48" x14ac:dyDescent="0.25">
      <c r="A184" s="94" t="s">
        <v>681</v>
      </c>
      <c r="B184" s="86" t="s">
        <v>682</v>
      </c>
      <c r="C184" s="210"/>
      <c r="D184" s="232">
        <f t="shared" ref="D184:F186" si="17">D185</f>
        <v>1500000</v>
      </c>
      <c r="E184" s="232">
        <f t="shared" si="17"/>
        <v>0</v>
      </c>
      <c r="F184" s="232">
        <f t="shared" si="17"/>
        <v>0</v>
      </c>
    </row>
    <row r="185" spans="1:6" ht="60" x14ac:dyDescent="0.25">
      <c r="A185" s="98" t="s">
        <v>683</v>
      </c>
      <c r="B185" s="87" t="s">
        <v>684</v>
      </c>
      <c r="C185" s="209"/>
      <c r="D185" s="225">
        <f t="shared" si="17"/>
        <v>1500000</v>
      </c>
      <c r="E185" s="225">
        <f t="shared" si="17"/>
        <v>0</v>
      </c>
      <c r="F185" s="225">
        <f t="shared" si="17"/>
        <v>0</v>
      </c>
    </row>
    <row r="186" spans="1:6" ht="36" x14ac:dyDescent="0.25">
      <c r="A186" s="98" t="s">
        <v>685</v>
      </c>
      <c r="B186" s="87" t="s">
        <v>686</v>
      </c>
      <c r="C186" s="209"/>
      <c r="D186" s="225">
        <f>D187+D189</f>
        <v>1500000</v>
      </c>
      <c r="E186" s="225">
        <f t="shared" si="17"/>
        <v>0</v>
      </c>
      <c r="F186" s="225">
        <f t="shared" si="17"/>
        <v>0</v>
      </c>
    </row>
    <row r="187" spans="1:6" ht="36" x14ac:dyDescent="0.25">
      <c r="A187" s="98" t="s">
        <v>650</v>
      </c>
      <c r="B187" s="87" t="s">
        <v>688</v>
      </c>
      <c r="C187" s="209"/>
      <c r="D187" s="225">
        <f>SUM(D188)</f>
        <v>1500000</v>
      </c>
      <c r="E187" s="225">
        <f>SUM(E188)</f>
        <v>0</v>
      </c>
      <c r="F187" s="225">
        <f>SUM(F188)</f>
        <v>0</v>
      </c>
    </row>
    <row r="188" spans="1:6" ht="24" x14ac:dyDescent="0.25">
      <c r="A188" s="98" t="s">
        <v>582</v>
      </c>
      <c r="B188" s="87" t="s">
        <v>688</v>
      </c>
      <c r="C188" s="209">
        <v>400</v>
      </c>
      <c r="D188" s="222">
        <v>1500000</v>
      </c>
      <c r="E188" s="227">
        <v>0</v>
      </c>
      <c r="F188" s="227">
        <v>0</v>
      </c>
    </row>
    <row r="189" spans="1:6" ht="48" x14ac:dyDescent="0.25">
      <c r="A189" s="98" t="s">
        <v>957</v>
      </c>
      <c r="B189" s="87" t="s">
        <v>958</v>
      </c>
      <c r="C189" s="209"/>
      <c r="D189" s="225">
        <f>D190</f>
        <v>0</v>
      </c>
      <c r="E189" s="227"/>
      <c r="F189" s="227"/>
    </row>
    <row r="190" spans="1:6" ht="24" x14ac:dyDescent="0.25">
      <c r="A190" s="98" t="s">
        <v>582</v>
      </c>
      <c r="B190" s="87" t="s">
        <v>958</v>
      </c>
      <c r="C190" s="209">
        <v>400</v>
      </c>
      <c r="D190" s="225"/>
      <c r="E190" s="227"/>
      <c r="F190" s="227"/>
    </row>
    <row r="191" spans="1:6" ht="36" x14ac:dyDescent="0.25">
      <c r="A191" s="94" t="s">
        <v>499</v>
      </c>
      <c r="B191" s="86" t="s">
        <v>500</v>
      </c>
      <c r="C191" s="210"/>
      <c r="D191" s="232">
        <f t="shared" ref="D191:F194" si="18">D192</f>
        <v>1657902</v>
      </c>
      <c r="E191" s="232">
        <f t="shared" si="18"/>
        <v>61902</v>
      </c>
      <c r="F191" s="232">
        <f t="shared" si="18"/>
        <v>61902</v>
      </c>
    </row>
    <row r="192" spans="1:6" ht="48" x14ac:dyDescent="0.25">
      <c r="A192" s="98" t="s">
        <v>501</v>
      </c>
      <c r="B192" s="87" t="s">
        <v>502</v>
      </c>
      <c r="C192" s="209"/>
      <c r="D192" s="225">
        <f t="shared" si="18"/>
        <v>1657902</v>
      </c>
      <c r="E192" s="225">
        <f t="shared" si="18"/>
        <v>61902</v>
      </c>
      <c r="F192" s="225">
        <f t="shared" si="18"/>
        <v>61902</v>
      </c>
    </row>
    <row r="193" spans="1:6" ht="36" x14ac:dyDescent="0.25">
      <c r="A193" s="98" t="s">
        <v>503</v>
      </c>
      <c r="B193" s="87" t="s">
        <v>504</v>
      </c>
      <c r="C193" s="209"/>
      <c r="D193" s="225">
        <f>D194+D196+D198</f>
        <v>1657902</v>
      </c>
      <c r="E193" s="225">
        <f t="shared" ref="E193:F193" si="19">E194+E196+E198</f>
        <v>61902</v>
      </c>
      <c r="F193" s="225">
        <f t="shared" si="19"/>
        <v>61902</v>
      </c>
    </row>
    <row r="194" spans="1:6" ht="24" x14ac:dyDescent="0.25">
      <c r="A194" s="98" t="s">
        <v>505</v>
      </c>
      <c r="B194" s="87" t="s">
        <v>506</v>
      </c>
      <c r="C194" s="209"/>
      <c r="D194" s="225">
        <f t="shared" si="18"/>
        <v>61902</v>
      </c>
      <c r="E194" s="225">
        <f t="shared" si="18"/>
        <v>61902</v>
      </c>
      <c r="F194" s="225">
        <f t="shared" si="18"/>
        <v>61902</v>
      </c>
    </row>
    <row r="195" spans="1:6" ht="24" x14ac:dyDescent="0.25">
      <c r="A195" s="98" t="s">
        <v>387</v>
      </c>
      <c r="B195" s="87" t="s">
        <v>506</v>
      </c>
      <c r="C195" s="209">
        <v>200</v>
      </c>
      <c r="D195" s="225">
        <v>61902</v>
      </c>
      <c r="E195" s="222">
        <v>61902</v>
      </c>
      <c r="F195" s="222">
        <v>61902</v>
      </c>
    </row>
    <row r="196" spans="1:6" ht="36" x14ac:dyDescent="0.25">
      <c r="A196" s="98" t="s">
        <v>651</v>
      </c>
      <c r="B196" s="89" t="s">
        <v>1125</v>
      </c>
      <c r="C196" s="95"/>
      <c r="D196" s="224">
        <f>D197</f>
        <v>1038864</v>
      </c>
      <c r="E196" s="224">
        <f t="shared" ref="E196:F196" si="20">E197</f>
        <v>0</v>
      </c>
      <c r="F196" s="224">
        <f t="shared" si="20"/>
        <v>0</v>
      </c>
    </row>
    <row r="197" spans="1:6" ht="24" x14ac:dyDescent="0.25">
      <c r="A197" s="98" t="s">
        <v>582</v>
      </c>
      <c r="B197" s="89" t="s">
        <v>1125</v>
      </c>
      <c r="C197" s="100">
        <v>400</v>
      </c>
      <c r="D197" s="224">
        <v>1038864</v>
      </c>
      <c r="E197" s="224">
        <v>0</v>
      </c>
      <c r="F197" s="224">
        <v>0</v>
      </c>
    </row>
    <row r="198" spans="1:6" ht="24" x14ac:dyDescent="0.25">
      <c r="A198" s="98" t="s">
        <v>1117</v>
      </c>
      <c r="B198" s="89" t="s">
        <v>1130</v>
      </c>
      <c r="C198" s="100"/>
      <c r="D198" s="224">
        <f>D199</f>
        <v>557136</v>
      </c>
      <c r="E198" s="224">
        <f t="shared" ref="E198:F198" si="21">E199</f>
        <v>0</v>
      </c>
      <c r="F198" s="224">
        <f t="shared" si="21"/>
        <v>0</v>
      </c>
    </row>
    <row r="199" spans="1:6" ht="24" x14ac:dyDescent="0.25">
      <c r="A199" s="98" t="s">
        <v>582</v>
      </c>
      <c r="B199" s="89" t="s">
        <v>1130</v>
      </c>
      <c r="C199" s="100">
        <v>400</v>
      </c>
      <c r="D199" s="224">
        <v>557136</v>
      </c>
      <c r="E199" s="224">
        <v>0</v>
      </c>
      <c r="F199" s="224">
        <v>0</v>
      </c>
    </row>
    <row r="200" spans="1:6" x14ac:dyDescent="0.25">
      <c r="A200" s="98"/>
      <c r="B200" s="87"/>
      <c r="C200" s="209"/>
      <c r="D200" s="225"/>
      <c r="E200" s="222"/>
      <c r="F200" s="222"/>
    </row>
    <row r="201" spans="1:6" ht="48" x14ac:dyDescent="0.25">
      <c r="A201" s="203" t="s">
        <v>645</v>
      </c>
      <c r="B201" s="90" t="s">
        <v>1004</v>
      </c>
      <c r="C201" s="210"/>
      <c r="D201" s="223">
        <f>D202</f>
        <v>402000</v>
      </c>
      <c r="E201" s="223">
        <f>E202</f>
        <v>300000</v>
      </c>
      <c r="F201" s="223">
        <f>F202</f>
        <v>300000</v>
      </c>
    </row>
    <row r="202" spans="1:6" ht="72" x14ac:dyDescent="0.25">
      <c r="A202" s="98" t="s">
        <v>647</v>
      </c>
      <c r="B202" s="88" t="s">
        <v>648</v>
      </c>
      <c r="C202" s="209"/>
      <c r="D202" s="224">
        <f>D203</f>
        <v>402000</v>
      </c>
      <c r="E202" s="224">
        <f t="shared" ref="E202:F202" si="22">E203</f>
        <v>300000</v>
      </c>
      <c r="F202" s="224">
        <f t="shared" si="22"/>
        <v>300000</v>
      </c>
    </row>
    <row r="203" spans="1:6" ht="36" x14ac:dyDescent="0.25">
      <c r="A203" s="98" t="s">
        <v>652</v>
      </c>
      <c r="B203" s="87" t="s">
        <v>653</v>
      </c>
      <c r="C203" s="209"/>
      <c r="D203" s="224">
        <f t="shared" ref="D203:F204" si="23">D204</f>
        <v>402000</v>
      </c>
      <c r="E203" s="224">
        <f t="shared" si="23"/>
        <v>300000</v>
      </c>
      <c r="F203" s="224">
        <f t="shared" si="23"/>
        <v>300000</v>
      </c>
    </row>
    <row r="204" spans="1:6" ht="24" x14ac:dyDescent="0.25">
      <c r="A204" s="98" t="s">
        <v>654</v>
      </c>
      <c r="B204" s="87" t="s">
        <v>655</v>
      </c>
      <c r="C204" s="209"/>
      <c r="D204" s="224">
        <f>D205</f>
        <v>402000</v>
      </c>
      <c r="E204" s="224">
        <f t="shared" si="23"/>
        <v>300000</v>
      </c>
      <c r="F204" s="224">
        <f t="shared" si="23"/>
        <v>300000</v>
      </c>
    </row>
    <row r="205" spans="1:6" ht="24" x14ac:dyDescent="0.25">
      <c r="A205" s="98" t="s">
        <v>387</v>
      </c>
      <c r="B205" s="87" t="s">
        <v>655</v>
      </c>
      <c r="C205" s="209">
        <v>200</v>
      </c>
      <c r="D205" s="84">
        <v>402000</v>
      </c>
      <c r="E205" s="222">
        <v>300000</v>
      </c>
      <c r="F205" s="222">
        <v>300000</v>
      </c>
    </row>
    <row r="206" spans="1:6" ht="84" x14ac:dyDescent="0.25">
      <c r="A206" s="94" t="s">
        <v>1005</v>
      </c>
      <c r="B206" s="86" t="s">
        <v>757</v>
      </c>
      <c r="C206" s="211"/>
      <c r="D206" s="223">
        <f>D207+D212+D227</f>
        <v>22626720</v>
      </c>
      <c r="E206" s="223">
        <f>E207+E212+E227</f>
        <v>18682909</v>
      </c>
      <c r="F206" s="223">
        <f>F207+F212+F227</f>
        <v>18682909</v>
      </c>
    </row>
    <row r="207" spans="1:6" ht="84" x14ac:dyDescent="0.25">
      <c r="A207" s="98" t="s">
        <v>1006</v>
      </c>
      <c r="B207" s="87" t="s">
        <v>759</v>
      </c>
      <c r="C207" s="209"/>
      <c r="D207" s="224">
        <f t="shared" ref="D207:F208" si="24">D208</f>
        <v>200000</v>
      </c>
      <c r="E207" s="224">
        <f t="shared" si="24"/>
        <v>50000</v>
      </c>
      <c r="F207" s="224">
        <f t="shared" si="24"/>
        <v>50000</v>
      </c>
    </row>
    <row r="208" spans="1:6" ht="72" x14ac:dyDescent="0.25">
      <c r="A208" s="98" t="s">
        <v>760</v>
      </c>
      <c r="B208" s="87" t="s">
        <v>761</v>
      </c>
      <c r="C208" s="209"/>
      <c r="D208" s="224">
        <f t="shared" si="24"/>
        <v>200000</v>
      </c>
      <c r="E208" s="224">
        <f t="shared" si="24"/>
        <v>50000</v>
      </c>
      <c r="F208" s="224">
        <f t="shared" si="24"/>
        <v>50000</v>
      </c>
    </row>
    <row r="209" spans="1:6" ht="24" x14ac:dyDescent="0.25">
      <c r="A209" s="98" t="s">
        <v>762</v>
      </c>
      <c r="B209" s="87" t="s">
        <v>764</v>
      </c>
      <c r="C209" s="209"/>
      <c r="D209" s="224">
        <f>D210+D211</f>
        <v>200000</v>
      </c>
      <c r="E209" s="224">
        <f>E210+E211</f>
        <v>50000</v>
      </c>
      <c r="F209" s="224">
        <f>F210+F211</f>
        <v>50000</v>
      </c>
    </row>
    <row r="210" spans="1:6" ht="24" x14ac:dyDescent="0.25">
      <c r="A210" s="98" t="s">
        <v>387</v>
      </c>
      <c r="B210" s="87" t="s">
        <v>764</v>
      </c>
      <c r="C210" s="209">
        <v>200</v>
      </c>
      <c r="D210" s="222">
        <v>200000</v>
      </c>
      <c r="E210" s="222">
        <v>50000</v>
      </c>
      <c r="F210" s="222">
        <v>50000</v>
      </c>
    </row>
    <row r="211" spans="1:6" x14ac:dyDescent="0.25">
      <c r="A211" s="98" t="s">
        <v>440</v>
      </c>
      <c r="B211" s="87" t="s">
        <v>764</v>
      </c>
      <c r="C211" s="209">
        <v>800</v>
      </c>
      <c r="D211" s="222">
        <v>0</v>
      </c>
      <c r="E211" s="227">
        <v>0</v>
      </c>
      <c r="F211" s="227">
        <v>0</v>
      </c>
    </row>
    <row r="212" spans="1:6" ht="84" x14ac:dyDescent="0.25">
      <c r="A212" s="98" t="s">
        <v>882</v>
      </c>
      <c r="B212" s="87" t="s">
        <v>868</v>
      </c>
      <c r="C212" s="209"/>
      <c r="D212" s="224">
        <f>D218+D224+D213</f>
        <v>14080000</v>
      </c>
      <c r="E212" s="224">
        <f>E218+E224+E213</f>
        <v>12821000</v>
      </c>
      <c r="F212" s="224">
        <f>F218+F224+F213</f>
        <v>12821000</v>
      </c>
    </row>
    <row r="213" spans="1:6" ht="48" x14ac:dyDescent="0.25">
      <c r="A213" s="145" t="s">
        <v>883</v>
      </c>
      <c r="B213" s="87" t="s">
        <v>870</v>
      </c>
      <c r="C213" s="209"/>
      <c r="D213" s="224">
        <f>D214</f>
        <v>13580000</v>
      </c>
      <c r="E213" s="224">
        <f>E214</f>
        <v>12621000</v>
      </c>
      <c r="F213" s="224">
        <f>F214</f>
        <v>12621000</v>
      </c>
    </row>
    <row r="214" spans="1:6" ht="24" x14ac:dyDescent="0.25">
      <c r="A214" s="159" t="s">
        <v>533</v>
      </c>
      <c r="B214" s="87" t="s">
        <v>871</v>
      </c>
      <c r="C214" s="209"/>
      <c r="D214" s="224">
        <f>D215+D216+D217</f>
        <v>13580000</v>
      </c>
      <c r="E214" s="224">
        <f>E215+E216+E217</f>
        <v>12621000</v>
      </c>
      <c r="F214" s="224">
        <f>F215+F216+F217</f>
        <v>12621000</v>
      </c>
    </row>
    <row r="215" spans="1:6" ht="60" x14ac:dyDescent="0.25">
      <c r="A215" s="159" t="s">
        <v>376</v>
      </c>
      <c r="B215" s="87" t="s">
        <v>871</v>
      </c>
      <c r="C215" s="209">
        <v>100</v>
      </c>
      <c r="D215" s="227">
        <v>6301000</v>
      </c>
      <c r="E215" s="227">
        <v>6301000</v>
      </c>
      <c r="F215" s="227">
        <v>6301000</v>
      </c>
    </row>
    <row r="216" spans="1:6" ht="24" x14ac:dyDescent="0.25">
      <c r="A216" s="159" t="s">
        <v>387</v>
      </c>
      <c r="B216" s="87" t="s">
        <v>871</v>
      </c>
      <c r="C216" s="209">
        <v>200</v>
      </c>
      <c r="D216" s="227">
        <v>2459000</v>
      </c>
      <c r="E216" s="91" t="s">
        <v>884</v>
      </c>
      <c r="F216" s="91" t="s">
        <v>884</v>
      </c>
    </row>
    <row r="217" spans="1:6" x14ac:dyDescent="0.25">
      <c r="A217" s="98" t="s">
        <v>440</v>
      </c>
      <c r="B217" s="87" t="s">
        <v>871</v>
      </c>
      <c r="C217" s="209">
        <v>800</v>
      </c>
      <c r="D217" s="227">
        <v>4820000</v>
      </c>
      <c r="E217" s="227" t="s">
        <v>885</v>
      </c>
      <c r="F217" s="227" t="s">
        <v>885</v>
      </c>
    </row>
    <row r="218" spans="1:6" ht="36" x14ac:dyDescent="0.25">
      <c r="A218" s="98" t="s">
        <v>872</v>
      </c>
      <c r="B218" s="87" t="s">
        <v>873</v>
      </c>
      <c r="C218" s="209"/>
      <c r="D218" s="224">
        <f>D219+D222</f>
        <v>200000</v>
      </c>
      <c r="E218" s="224">
        <f>E219+E222</f>
        <v>100000</v>
      </c>
      <c r="F218" s="224">
        <f>F219+F222</f>
        <v>100000</v>
      </c>
    </row>
    <row r="219" spans="1:6" ht="48" x14ac:dyDescent="0.25">
      <c r="A219" s="98" t="s">
        <v>874</v>
      </c>
      <c r="B219" s="87" t="s">
        <v>876</v>
      </c>
      <c r="C219" s="209"/>
      <c r="D219" s="224">
        <f>D220+D221</f>
        <v>200000</v>
      </c>
      <c r="E219" s="224">
        <f>E220+E221</f>
        <v>100000</v>
      </c>
      <c r="F219" s="224">
        <f>F220+F221</f>
        <v>100000</v>
      </c>
    </row>
    <row r="220" spans="1:6" ht="24" x14ac:dyDescent="0.25">
      <c r="A220" s="98" t="s">
        <v>387</v>
      </c>
      <c r="B220" s="87" t="s">
        <v>876</v>
      </c>
      <c r="C220" s="209">
        <v>200</v>
      </c>
      <c r="D220" s="224">
        <v>200000</v>
      </c>
      <c r="E220" s="222">
        <v>100000</v>
      </c>
      <c r="F220" s="222">
        <v>100000</v>
      </c>
    </row>
    <row r="221" spans="1:6" x14ac:dyDescent="0.25">
      <c r="A221" s="98" t="s">
        <v>440</v>
      </c>
      <c r="B221" s="87" t="s">
        <v>876</v>
      </c>
      <c r="C221" s="209">
        <v>800</v>
      </c>
      <c r="D221" s="222"/>
      <c r="E221" s="227"/>
      <c r="F221" s="227"/>
    </row>
    <row r="222" spans="1:6" ht="36" x14ac:dyDescent="0.25">
      <c r="A222" s="98" t="s">
        <v>651</v>
      </c>
      <c r="B222" s="88" t="s">
        <v>1007</v>
      </c>
      <c r="C222" s="209"/>
      <c r="D222" s="222">
        <f>D223</f>
        <v>0</v>
      </c>
      <c r="E222" s="222">
        <f>E223</f>
        <v>0</v>
      </c>
      <c r="F222" s="222">
        <f>F223</f>
        <v>0</v>
      </c>
    </row>
    <row r="223" spans="1:6" ht="24" x14ac:dyDescent="0.25">
      <c r="A223" s="98" t="s">
        <v>582</v>
      </c>
      <c r="B223" s="88" t="s">
        <v>1007</v>
      </c>
      <c r="C223" s="209">
        <v>400</v>
      </c>
      <c r="D223" s="222"/>
      <c r="E223" s="227"/>
      <c r="F223" s="227"/>
    </row>
    <row r="224" spans="1:6" ht="48" x14ac:dyDescent="0.25">
      <c r="A224" s="98" t="s">
        <v>877</v>
      </c>
      <c r="B224" s="87" t="s">
        <v>878</v>
      </c>
      <c r="C224" s="209"/>
      <c r="D224" s="224">
        <f t="shared" ref="D224:F225" si="25">D225</f>
        <v>300000</v>
      </c>
      <c r="E224" s="224">
        <f t="shared" si="25"/>
        <v>100000</v>
      </c>
      <c r="F224" s="224">
        <f t="shared" si="25"/>
        <v>100000</v>
      </c>
    </row>
    <row r="225" spans="1:6" ht="48" x14ac:dyDescent="0.25">
      <c r="A225" s="98" t="s">
        <v>879</v>
      </c>
      <c r="B225" s="87" t="s">
        <v>1008</v>
      </c>
      <c r="C225" s="209"/>
      <c r="D225" s="224">
        <f t="shared" si="25"/>
        <v>300000</v>
      </c>
      <c r="E225" s="224">
        <f t="shared" si="25"/>
        <v>100000</v>
      </c>
      <c r="F225" s="224">
        <f t="shared" si="25"/>
        <v>100000</v>
      </c>
    </row>
    <row r="226" spans="1:6" ht="24" x14ac:dyDescent="0.25">
      <c r="A226" s="98" t="s">
        <v>387</v>
      </c>
      <c r="B226" s="87" t="s">
        <v>880</v>
      </c>
      <c r="C226" s="209">
        <v>200</v>
      </c>
      <c r="D226" s="224">
        <v>300000</v>
      </c>
      <c r="E226" s="222">
        <v>100000</v>
      </c>
      <c r="F226" s="222">
        <v>100000</v>
      </c>
    </row>
    <row r="227" spans="1:6" ht="96" x14ac:dyDescent="0.25">
      <c r="A227" s="98" t="s">
        <v>1009</v>
      </c>
      <c r="B227" s="87" t="s">
        <v>1010</v>
      </c>
      <c r="C227" s="209"/>
      <c r="D227" s="224">
        <f>D228</f>
        <v>8346720</v>
      </c>
      <c r="E227" s="224">
        <f>E228</f>
        <v>5811909</v>
      </c>
      <c r="F227" s="224">
        <f>F228</f>
        <v>5811909</v>
      </c>
    </row>
    <row r="228" spans="1:6" ht="36" x14ac:dyDescent="0.25">
      <c r="A228" s="98" t="s">
        <v>771</v>
      </c>
      <c r="B228" s="87" t="s">
        <v>772</v>
      </c>
      <c r="C228" s="209"/>
      <c r="D228" s="224">
        <f>D229+D236+D233</f>
        <v>8346720</v>
      </c>
      <c r="E228" s="224">
        <f>E229+E236+E233</f>
        <v>5811909</v>
      </c>
      <c r="F228" s="224">
        <f>F229+F236+F233</f>
        <v>5811909</v>
      </c>
    </row>
    <row r="229" spans="1:6" ht="24" x14ac:dyDescent="0.25">
      <c r="A229" s="98" t="s">
        <v>773</v>
      </c>
      <c r="B229" s="87" t="s">
        <v>774</v>
      </c>
      <c r="C229" s="209"/>
      <c r="D229" s="224">
        <f>D230+D231+D232</f>
        <v>6100000</v>
      </c>
      <c r="E229" s="224">
        <f>E230+E231+E232</f>
        <v>4037000</v>
      </c>
      <c r="F229" s="224">
        <f>F230+F231+F232</f>
        <v>4037000</v>
      </c>
    </row>
    <row r="230" spans="1:6" ht="60" x14ac:dyDescent="0.25">
      <c r="A230" s="98" t="s">
        <v>376</v>
      </c>
      <c r="B230" s="87" t="s">
        <v>774</v>
      </c>
      <c r="C230" s="209">
        <v>100</v>
      </c>
      <c r="D230" s="225">
        <v>2827000</v>
      </c>
      <c r="E230" s="222">
        <v>2827000</v>
      </c>
      <c r="F230" s="222">
        <v>2827000</v>
      </c>
    </row>
    <row r="231" spans="1:6" ht="24" x14ac:dyDescent="0.25">
      <c r="A231" s="98" t="s">
        <v>387</v>
      </c>
      <c r="B231" s="87" t="s">
        <v>774</v>
      </c>
      <c r="C231" s="209">
        <v>200</v>
      </c>
      <c r="D231" s="231">
        <v>3063000</v>
      </c>
      <c r="E231" s="222">
        <v>1000000</v>
      </c>
      <c r="F231" s="222">
        <v>1000000</v>
      </c>
    </row>
    <row r="232" spans="1:6" x14ac:dyDescent="0.25">
      <c r="A232" s="98" t="s">
        <v>440</v>
      </c>
      <c r="B232" s="87" t="s">
        <v>774</v>
      </c>
      <c r="C232" s="209">
        <v>800</v>
      </c>
      <c r="D232" s="225">
        <v>210000</v>
      </c>
      <c r="E232" s="222">
        <v>210000</v>
      </c>
      <c r="F232" s="222">
        <v>210000</v>
      </c>
    </row>
    <row r="233" spans="1:6" ht="36" x14ac:dyDescent="0.25">
      <c r="A233" s="177" t="s">
        <v>933</v>
      </c>
      <c r="B233" s="87" t="s">
        <v>776</v>
      </c>
      <c r="C233" s="209"/>
      <c r="D233" s="224">
        <f>D235+D234</f>
        <v>763885</v>
      </c>
      <c r="E233" s="224">
        <f>E235+E234</f>
        <v>0</v>
      </c>
      <c r="F233" s="224">
        <f>F235+F234</f>
        <v>0</v>
      </c>
    </row>
    <row r="234" spans="1:6" ht="24" x14ac:dyDescent="0.25">
      <c r="A234" s="98" t="s">
        <v>387</v>
      </c>
      <c r="B234" s="87" t="s">
        <v>776</v>
      </c>
      <c r="C234" s="209">
        <v>200</v>
      </c>
      <c r="D234" s="225">
        <v>324605</v>
      </c>
      <c r="E234" s="227">
        <v>0</v>
      </c>
      <c r="F234" s="227">
        <v>0</v>
      </c>
    </row>
    <row r="235" spans="1:6" ht="24" x14ac:dyDescent="0.25">
      <c r="A235" s="204" t="s">
        <v>527</v>
      </c>
      <c r="B235" s="87" t="s">
        <v>776</v>
      </c>
      <c r="C235" s="209">
        <v>300</v>
      </c>
      <c r="D235" s="225">
        <v>439280</v>
      </c>
      <c r="E235" s="227">
        <v>0</v>
      </c>
      <c r="F235" s="227">
        <v>0</v>
      </c>
    </row>
    <row r="236" spans="1:6" ht="24" x14ac:dyDescent="0.25">
      <c r="A236" s="204" t="s">
        <v>775</v>
      </c>
      <c r="B236" s="87" t="s">
        <v>777</v>
      </c>
      <c r="C236" s="209"/>
      <c r="D236" s="224">
        <f>D237+D238</f>
        <v>1482835</v>
      </c>
      <c r="E236" s="224">
        <f>E237+E238</f>
        <v>1774909</v>
      </c>
      <c r="F236" s="224">
        <f>F237+F238</f>
        <v>1774909</v>
      </c>
    </row>
    <row r="237" spans="1:6" ht="24" x14ac:dyDescent="0.25">
      <c r="A237" s="98" t="s">
        <v>387</v>
      </c>
      <c r="B237" s="87" t="s">
        <v>777</v>
      </c>
      <c r="C237" s="209">
        <v>200</v>
      </c>
      <c r="D237" s="225">
        <v>630115</v>
      </c>
      <c r="E237" s="222">
        <v>482909</v>
      </c>
      <c r="F237" s="222">
        <v>482909</v>
      </c>
    </row>
    <row r="238" spans="1:6" ht="24" x14ac:dyDescent="0.25">
      <c r="A238" s="204" t="s">
        <v>527</v>
      </c>
      <c r="B238" s="87" t="s">
        <v>777</v>
      </c>
      <c r="C238" s="209">
        <v>300</v>
      </c>
      <c r="D238" s="225">
        <v>852720</v>
      </c>
      <c r="E238" s="222">
        <v>1292000</v>
      </c>
      <c r="F238" s="222">
        <v>1292000</v>
      </c>
    </row>
    <row r="239" spans="1:6" ht="36" x14ac:dyDescent="0.25">
      <c r="A239" s="94" t="s">
        <v>379</v>
      </c>
      <c r="B239" s="86" t="s">
        <v>403</v>
      </c>
      <c r="C239" s="210"/>
      <c r="D239" s="223">
        <f>D240</f>
        <v>2391000</v>
      </c>
      <c r="E239" s="223">
        <f>E240</f>
        <v>1650000</v>
      </c>
      <c r="F239" s="223">
        <f>F240</f>
        <v>1650000</v>
      </c>
    </row>
    <row r="240" spans="1:6" ht="60" x14ac:dyDescent="0.25">
      <c r="A240" s="98" t="s">
        <v>1011</v>
      </c>
      <c r="B240" s="87" t="s">
        <v>1012</v>
      </c>
      <c r="C240" s="209"/>
      <c r="D240" s="224">
        <f>D241+D245</f>
        <v>2391000</v>
      </c>
      <c r="E240" s="224">
        <f>E241+E245</f>
        <v>1650000</v>
      </c>
      <c r="F240" s="224">
        <f>F241+F245</f>
        <v>1650000</v>
      </c>
    </row>
    <row r="241" spans="1:6" ht="48" x14ac:dyDescent="0.25">
      <c r="A241" s="98" t="s">
        <v>404</v>
      </c>
      <c r="B241" s="87" t="s">
        <v>405</v>
      </c>
      <c r="C241" s="209"/>
      <c r="D241" s="224">
        <f>D242</f>
        <v>100000</v>
      </c>
      <c r="E241" s="224">
        <f>E242</f>
        <v>100000</v>
      </c>
      <c r="F241" s="224">
        <f>F242</f>
        <v>100000</v>
      </c>
    </row>
    <row r="242" spans="1:6" ht="24" x14ac:dyDescent="0.25">
      <c r="A242" s="98" t="s">
        <v>385</v>
      </c>
      <c r="B242" s="87" t="s">
        <v>406</v>
      </c>
      <c r="C242" s="209"/>
      <c r="D242" s="224">
        <f>D243+D244</f>
        <v>100000</v>
      </c>
      <c r="E242" s="224">
        <f>E243+E244</f>
        <v>100000</v>
      </c>
      <c r="F242" s="224">
        <f>F243+F244</f>
        <v>100000</v>
      </c>
    </row>
    <row r="243" spans="1:6" ht="60" x14ac:dyDescent="0.25">
      <c r="A243" s="98" t="s">
        <v>376</v>
      </c>
      <c r="B243" s="87" t="s">
        <v>406</v>
      </c>
      <c r="C243" s="209">
        <v>100</v>
      </c>
      <c r="D243" s="224">
        <v>50000</v>
      </c>
      <c r="E243" s="222">
        <v>50000</v>
      </c>
      <c r="F243" s="222">
        <v>50000</v>
      </c>
    </row>
    <row r="244" spans="1:6" ht="24" x14ac:dyDescent="0.25">
      <c r="A244" s="98" t="s">
        <v>407</v>
      </c>
      <c r="B244" s="87" t="s">
        <v>406</v>
      </c>
      <c r="C244" s="209">
        <v>200</v>
      </c>
      <c r="D244" s="224">
        <v>50000</v>
      </c>
      <c r="E244" s="222">
        <v>50000</v>
      </c>
      <c r="F244" s="222">
        <v>50000</v>
      </c>
    </row>
    <row r="245" spans="1:6" x14ac:dyDescent="0.25">
      <c r="A245" s="205" t="s">
        <v>383</v>
      </c>
      <c r="B245" s="87" t="s">
        <v>384</v>
      </c>
      <c r="C245" s="209"/>
      <c r="D245" s="224">
        <f t="shared" ref="D245:F246" si="26">D246</f>
        <v>2291000</v>
      </c>
      <c r="E245" s="224">
        <f t="shared" si="26"/>
        <v>1550000</v>
      </c>
      <c r="F245" s="224">
        <f t="shared" si="26"/>
        <v>1550000</v>
      </c>
    </row>
    <row r="246" spans="1:6" ht="24" x14ac:dyDescent="0.25">
      <c r="A246" s="98" t="s">
        <v>385</v>
      </c>
      <c r="B246" s="87" t="s">
        <v>386</v>
      </c>
      <c r="C246" s="209"/>
      <c r="D246" s="224">
        <f t="shared" si="26"/>
        <v>2291000</v>
      </c>
      <c r="E246" s="224">
        <f t="shared" si="26"/>
        <v>1550000</v>
      </c>
      <c r="F246" s="224">
        <f t="shared" si="26"/>
        <v>1550000</v>
      </c>
    </row>
    <row r="247" spans="1:6" ht="24" x14ac:dyDescent="0.25">
      <c r="A247" s="98" t="s">
        <v>387</v>
      </c>
      <c r="B247" s="87" t="s">
        <v>386</v>
      </c>
      <c r="C247" s="209">
        <v>200</v>
      </c>
      <c r="D247" s="224">
        <v>2291000</v>
      </c>
      <c r="E247" s="222">
        <v>1550000</v>
      </c>
      <c r="F247" s="222">
        <v>1550000</v>
      </c>
    </row>
    <row r="248" spans="1:6" ht="36" x14ac:dyDescent="0.25">
      <c r="A248" s="94" t="s">
        <v>1013</v>
      </c>
      <c r="B248" s="86" t="s">
        <v>409</v>
      </c>
      <c r="C248" s="207"/>
      <c r="D248" s="221">
        <f>D249+D253</f>
        <v>337464</v>
      </c>
      <c r="E248" s="221">
        <f t="shared" ref="E248:F248" si="27">E249+E253</f>
        <v>237464</v>
      </c>
      <c r="F248" s="221">
        <f t="shared" si="27"/>
        <v>237464</v>
      </c>
    </row>
    <row r="249" spans="1:6" ht="48" x14ac:dyDescent="0.25">
      <c r="A249" s="98" t="s">
        <v>1014</v>
      </c>
      <c r="B249" s="87" t="s">
        <v>1015</v>
      </c>
      <c r="C249" s="209"/>
      <c r="D249" s="224">
        <f>D250</f>
        <v>237464</v>
      </c>
      <c r="E249" s="224">
        <f t="shared" ref="E249:F251" si="28">E250</f>
        <v>237464</v>
      </c>
      <c r="F249" s="224">
        <f t="shared" si="28"/>
        <v>237464</v>
      </c>
    </row>
    <row r="250" spans="1:6" ht="48" x14ac:dyDescent="0.25">
      <c r="A250" s="98" t="s">
        <v>412</v>
      </c>
      <c r="B250" s="87" t="s">
        <v>413</v>
      </c>
      <c r="C250" s="209"/>
      <c r="D250" s="224">
        <f>D251</f>
        <v>237464</v>
      </c>
      <c r="E250" s="224">
        <f t="shared" si="28"/>
        <v>237464</v>
      </c>
      <c r="F250" s="224">
        <f t="shared" si="28"/>
        <v>237464</v>
      </c>
    </row>
    <row r="251" spans="1:6" ht="24" x14ac:dyDescent="0.25">
      <c r="A251" s="98" t="s">
        <v>414</v>
      </c>
      <c r="B251" s="87" t="s">
        <v>415</v>
      </c>
      <c r="C251" s="209"/>
      <c r="D251" s="224">
        <f>D252</f>
        <v>237464</v>
      </c>
      <c r="E251" s="224">
        <f t="shared" si="28"/>
        <v>237464</v>
      </c>
      <c r="F251" s="224">
        <f t="shared" si="28"/>
        <v>237464</v>
      </c>
    </row>
    <row r="252" spans="1:6" ht="60" x14ac:dyDescent="0.25">
      <c r="A252" s="98" t="s">
        <v>376</v>
      </c>
      <c r="B252" s="87" t="s">
        <v>415</v>
      </c>
      <c r="C252" s="209">
        <v>100</v>
      </c>
      <c r="D252" s="225">
        <v>237464</v>
      </c>
      <c r="E252" s="222">
        <v>237464</v>
      </c>
      <c r="F252" s="222">
        <v>237464</v>
      </c>
    </row>
    <row r="253" spans="1:6" ht="72" x14ac:dyDescent="0.25">
      <c r="A253" s="98" t="s">
        <v>507</v>
      </c>
      <c r="B253" s="89" t="s">
        <v>508</v>
      </c>
      <c r="C253" s="209"/>
      <c r="D253" s="225">
        <f>D254</f>
        <v>100000</v>
      </c>
      <c r="E253" s="225">
        <f t="shared" ref="E253:F253" si="29">E254</f>
        <v>0</v>
      </c>
      <c r="F253" s="225">
        <f t="shared" si="29"/>
        <v>0</v>
      </c>
    </row>
    <row r="254" spans="1:6" ht="36" x14ac:dyDescent="0.25">
      <c r="A254" s="98" t="s">
        <v>509</v>
      </c>
      <c r="B254" s="89" t="s">
        <v>510</v>
      </c>
      <c r="C254" s="209"/>
      <c r="D254" s="225">
        <f>D255</f>
        <v>100000</v>
      </c>
      <c r="E254" s="225">
        <f t="shared" ref="E254:F254" si="30">E255</f>
        <v>0</v>
      </c>
      <c r="F254" s="225">
        <f t="shared" si="30"/>
        <v>0</v>
      </c>
    </row>
    <row r="255" spans="1:6" ht="24" x14ac:dyDescent="0.25">
      <c r="A255" s="98" t="s">
        <v>511</v>
      </c>
      <c r="B255" s="89" t="s">
        <v>512</v>
      </c>
      <c r="C255" s="209"/>
      <c r="D255" s="225">
        <f>D256</f>
        <v>100000</v>
      </c>
      <c r="E255" s="225">
        <f t="shared" ref="E255:F255" si="31">E256</f>
        <v>0</v>
      </c>
      <c r="F255" s="225">
        <f t="shared" si="31"/>
        <v>0</v>
      </c>
    </row>
    <row r="256" spans="1:6" ht="24" x14ac:dyDescent="0.25">
      <c r="A256" s="98" t="s">
        <v>387</v>
      </c>
      <c r="B256" s="87" t="s">
        <v>512</v>
      </c>
      <c r="C256" s="209">
        <v>200</v>
      </c>
      <c r="D256" s="225">
        <v>100000</v>
      </c>
      <c r="E256" s="227">
        <v>0</v>
      </c>
      <c r="F256" s="227">
        <v>0</v>
      </c>
    </row>
    <row r="257" spans="1:6" ht="60" x14ac:dyDescent="0.25">
      <c r="A257" s="94" t="s">
        <v>513</v>
      </c>
      <c r="B257" s="86" t="s">
        <v>514</v>
      </c>
      <c r="C257" s="207"/>
      <c r="D257" s="221">
        <f>D258+D289+D293</f>
        <v>48358567</v>
      </c>
      <c r="E257" s="221">
        <f>E258+E289+E293</f>
        <v>100535012</v>
      </c>
      <c r="F257" s="221">
        <f>F258+F289+F293</f>
        <v>12376200</v>
      </c>
    </row>
    <row r="258" spans="1:6" ht="24" x14ac:dyDescent="0.25">
      <c r="A258" s="98" t="s">
        <v>602</v>
      </c>
      <c r="B258" s="87" t="s">
        <v>1016</v>
      </c>
      <c r="C258" s="209"/>
      <c r="D258" s="224">
        <f>D259+D266</f>
        <v>45508567</v>
      </c>
      <c r="E258" s="224">
        <f>E259+E266</f>
        <v>98035012</v>
      </c>
      <c r="F258" s="224">
        <f>F259+F266</f>
        <v>9876200</v>
      </c>
    </row>
    <row r="259" spans="1:6" ht="60" x14ac:dyDescent="0.25">
      <c r="A259" s="98" t="s">
        <v>604</v>
      </c>
      <c r="B259" s="87" t="s">
        <v>605</v>
      </c>
      <c r="C259" s="209"/>
      <c r="D259" s="224">
        <f>D264+D260+D262</f>
        <v>9926000</v>
      </c>
      <c r="E259" s="224">
        <f>E264+E260+E262</f>
        <v>7073583</v>
      </c>
      <c r="F259" s="224">
        <f>F264+F260+F262</f>
        <v>7876200</v>
      </c>
    </row>
    <row r="260" spans="1:6" ht="24" x14ac:dyDescent="0.25">
      <c r="A260" s="125" t="s">
        <v>606</v>
      </c>
      <c r="B260" s="87" t="s">
        <v>607</v>
      </c>
      <c r="C260" s="209"/>
      <c r="D260" s="224">
        <f>D261</f>
        <v>2500000</v>
      </c>
      <c r="E260" s="224">
        <f>E261</f>
        <v>2000000</v>
      </c>
      <c r="F260" s="224">
        <f>F261</f>
        <v>2000000</v>
      </c>
    </row>
    <row r="261" spans="1:6" ht="24" x14ac:dyDescent="0.25">
      <c r="A261" s="102" t="s">
        <v>582</v>
      </c>
      <c r="B261" s="87" t="s">
        <v>607</v>
      </c>
      <c r="C261" s="209">
        <v>400</v>
      </c>
      <c r="D261" s="224">
        <v>2500000</v>
      </c>
      <c r="E261" s="224">
        <v>2000000</v>
      </c>
      <c r="F261" s="224">
        <v>2000000</v>
      </c>
    </row>
    <row r="262" spans="1:6" ht="48" x14ac:dyDescent="0.25">
      <c r="A262" s="102" t="s">
        <v>608</v>
      </c>
      <c r="B262" s="87" t="s">
        <v>609</v>
      </c>
      <c r="C262" s="209"/>
      <c r="D262" s="224">
        <f>D263</f>
        <v>1638380</v>
      </c>
      <c r="E262" s="224">
        <f>E263</f>
        <v>0</v>
      </c>
      <c r="F262" s="224">
        <f>F263</f>
        <v>0</v>
      </c>
    </row>
    <row r="263" spans="1:6" x14ac:dyDescent="0.25">
      <c r="A263" s="102" t="s">
        <v>610</v>
      </c>
      <c r="B263" s="87" t="s">
        <v>609</v>
      </c>
      <c r="C263" s="209">
        <v>500</v>
      </c>
      <c r="D263" s="224">
        <v>1638380</v>
      </c>
      <c r="E263" s="224">
        <v>0</v>
      </c>
      <c r="F263" s="224">
        <v>0</v>
      </c>
    </row>
    <row r="264" spans="1:6" ht="36" x14ac:dyDescent="0.25">
      <c r="A264" s="98" t="s">
        <v>611</v>
      </c>
      <c r="B264" s="87" t="s">
        <v>612</v>
      </c>
      <c r="C264" s="209"/>
      <c r="D264" s="224">
        <f>D265</f>
        <v>5787620</v>
      </c>
      <c r="E264" s="224">
        <f>E265</f>
        <v>5073583</v>
      </c>
      <c r="F264" s="224">
        <f>F265</f>
        <v>5876200</v>
      </c>
    </row>
    <row r="265" spans="1:6" ht="24" x14ac:dyDescent="0.25">
      <c r="A265" s="98" t="s">
        <v>387</v>
      </c>
      <c r="B265" s="87" t="s">
        <v>612</v>
      </c>
      <c r="C265" s="209">
        <v>200</v>
      </c>
      <c r="D265" s="224">
        <v>5787620</v>
      </c>
      <c r="E265" s="224">
        <v>5073583</v>
      </c>
      <c r="F265" s="224">
        <v>5876200</v>
      </c>
    </row>
    <row r="266" spans="1:6" ht="84" x14ac:dyDescent="0.25">
      <c r="A266" s="98" t="s">
        <v>613</v>
      </c>
      <c r="B266" s="87" t="s">
        <v>614</v>
      </c>
      <c r="C266" s="209"/>
      <c r="D266" s="222">
        <f>D270+D272+D278+D280+D286+D274+D276+D282+D284+D267</f>
        <v>35582567</v>
      </c>
      <c r="E266" s="222">
        <f>E270+E272+E278+E280+E286+E274+E276+E282+E284+E267</f>
        <v>90961429</v>
      </c>
      <c r="F266" s="222">
        <f>F270+F272+F278+F280+F286+F274+F276+F282+F284+F267</f>
        <v>2000000</v>
      </c>
    </row>
    <row r="267" spans="1:6" ht="48" x14ac:dyDescent="0.25">
      <c r="A267" s="125" t="s">
        <v>615</v>
      </c>
      <c r="B267" s="87" t="s">
        <v>616</v>
      </c>
      <c r="C267" s="209"/>
      <c r="D267" s="222">
        <f>SUM(D269+D268)</f>
        <v>19264378</v>
      </c>
      <c r="E267" s="222">
        <f t="shared" ref="E267:F267" si="32">SUM(E269+E268)</f>
        <v>88228912</v>
      </c>
      <c r="F267" s="222">
        <f t="shared" si="32"/>
        <v>0</v>
      </c>
    </row>
    <row r="268" spans="1:6" ht="24" x14ac:dyDescent="0.25">
      <c r="A268" s="98" t="s">
        <v>387</v>
      </c>
      <c r="B268" s="89" t="s">
        <v>616</v>
      </c>
      <c r="C268" s="89">
        <v>200</v>
      </c>
      <c r="D268" s="222"/>
      <c r="E268" s="222">
        <v>74244198</v>
      </c>
      <c r="F268" s="222"/>
    </row>
    <row r="269" spans="1:6" ht="24" x14ac:dyDescent="0.25">
      <c r="A269" s="102" t="s">
        <v>582</v>
      </c>
      <c r="B269" s="87" t="s">
        <v>616</v>
      </c>
      <c r="C269" s="209">
        <v>400</v>
      </c>
      <c r="D269" s="224">
        <v>19264378</v>
      </c>
      <c r="E269" s="224">
        <v>13984714</v>
      </c>
      <c r="F269" s="222"/>
    </row>
    <row r="270" spans="1:6" ht="48" x14ac:dyDescent="0.25">
      <c r="A270" s="102" t="s">
        <v>618</v>
      </c>
      <c r="B270" s="89" t="s">
        <v>619</v>
      </c>
      <c r="C270" s="89"/>
      <c r="D270" s="222">
        <f>D271</f>
        <v>2400000</v>
      </c>
      <c r="E270" s="222">
        <f>E271</f>
        <v>0</v>
      </c>
      <c r="F270" s="222">
        <f>F271</f>
        <v>0</v>
      </c>
    </row>
    <row r="271" spans="1:6" ht="24" x14ac:dyDescent="0.25">
      <c r="A271" s="98" t="s">
        <v>387</v>
      </c>
      <c r="B271" s="89" t="s">
        <v>619</v>
      </c>
      <c r="C271" s="89">
        <v>200</v>
      </c>
      <c r="D271" s="222">
        <v>2400000</v>
      </c>
      <c r="E271" s="227">
        <v>0</v>
      </c>
      <c r="F271" s="227">
        <v>0</v>
      </c>
    </row>
    <row r="272" spans="1:6" ht="48" x14ac:dyDescent="0.25">
      <c r="A272" s="102" t="s">
        <v>620</v>
      </c>
      <c r="B272" s="89" t="s">
        <v>621</v>
      </c>
      <c r="C272" s="89"/>
      <c r="D272" s="222">
        <f>D273</f>
        <v>1656586</v>
      </c>
      <c r="E272" s="222">
        <f>E273</f>
        <v>0</v>
      </c>
      <c r="F272" s="222">
        <f>F273</f>
        <v>0</v>
      </c>
    </row>
    <row r="273" spans="1:6" ht="24" x14ac:dyDescent="0.25">
      <c r="A273" s="98" t="s">
        <v>387</v>
      </c>
      <c r="B273" s="89" t="s">
        <v>621</v>
      </c>
      <c r="C273" s="89">
        <v>200</v>
      </c>
      <c r="D273" s="222">
        <v>1656586</v>
      </c>
      <c r="E273" s="227">
        <v>0</v>
      </c>
      <c r="F273" s="227">
        <v>0</v>
      </c>
    </row>
    <row r="274" spans="1:6" ht="48" x14ac:dyDescent="0.25">
      <c r="A274" s="98" t="s">
        <v>622</v>
      </c>
      <c r="B274" s="89" t="s">
        <v>623</v>
      </c>
      <c r="C274" s="89"/>
      <c r="D274" s="222">
        <f>D275</f>
        <v>1296558</v>
      </c>
      <c r="E274" s="222">
        <f>E275</f>
        <v>0</v>
      </c>
      <c r="F274" s="222">
        <f>F275</f>
        <v>0</v>
      </c>
    </row>
    <row r="275" spans="1:6" ht="24" x14ac:dyDescent="0.25">
      <c r="A275" s="98" t="s">
        <v>387</v>
      </c>
      <c r="B275" s="89" t="s">
        <v>623</v>
      </c>
      <c r="C275" s="89">
        <v>200</v>
      </c>
      <c r="D275" s="222">
        <v>1296558</v>
      </c>
      <c r="E275" s="227">
        <v>0</v>
      </c>
      <c r="F275" s="227">
        <v>0</v>
      </c>
    </row>
    <row r="276" spans="1:6" ht="60" x14ac:dyDescent="0.25">
      <c r="A276" s="98" t="s">
        <v>624</v>
      </c>
      <c r="B276" s="89" t="s">
        <v>625</v>
      </c>
      <c r="C276" s="89"/>
      <c r="D276" s="222">
        <f>D277</f>
        <v>2400000</v>
      </c>
      <c r="E276" s="222">
        <f>E277</f>
        <v>0</v>
      </c>
      <c r="F276" s="222">
        <f>F277</f>
        <v>0</v>
      </c>
    </row>
    <row r="277" spans="1:6" ht="24" x14ac:dyDescent="0.25">
      <c r="A277" s="98" t="s">
        <v>387</v>
      </c>
      <c r="B277" s="89" t="s">
        <v>625</v>
      </c>
      <c r="C277" s="89">
        <v>200</v>
      </c>
      <c r="D277" s="222">
        <v>2400000</v>
      </c>
      <c r="E277" s="227">
        <v>0</v>
      </c>
      <c r="F277" s="227">
        <v>0</v>
      </c>
    </row>
    <row r="278" spans="1:6" ht="60" x14ac:dyDescent="0.25">
      <c r="A278" s="102" t="s">
        <v>626</v>
      </c>
      <c r="B278" s="89" t="s">
        <v>627</v>
      </c>
      <c r="C278" s="89"/>
      <c r="D278" s="222">
        <f>D279</f>
        <v>2750622</v>
      </c>
      <c r="E278" s="222">
        <f>E279</f>
        <v>0</v>
      </c>
      <c r="F278" s="222">
        <f>F279</f>
        <v>0</v>
      </c>
    </row>
    <row r="279" spans="1:6" ht="24" x14ac:dyDescent="0.25">
      <c r="A279" s="98" t="s">
        <v>387</v>
      </c>
      <c r="B279" s="89" t="s">
        <v>627</v>
      </c>
      <c r="C279" s="89">
        <v>200</v>
      </c>
      <c r="D279" s="222">
        <v>2750622</v>
      </c>
      <c r="E279" s="227">
        <v>0</v>
      </c>
      <c r="F279" s="227">
        <v>0</v>
      </c>
    </row>
    <row r="280" spans="1:6" ht="60" x14ac:dyDescent="0.25">
      <c r="A280" s="102" t="s">
        <v>628</v>
      </c>
      <c r="B280" s="89" t="s">
        <v>629</v>
      </c>
      <c r="C280" s="89"/>
      <c r="D280" s="222">
        <f>D281</f>
        <v>1104391</v>
      </c>
      <c r="E280" s="222">
        <f>E281</f>
        <v>0</v>
      </c>
      <c r="F280" s="222">
        <f>F281</f>
        <v>0</v>
      </c>
    </row>
    <row r="281" spans="1:6" ht="24" x14ac:dyDescent="0.25">
      <c r="A281" s="98" t="s">
        <v>387</v>
      </c>
      <c r="B281" s="89" t="s">
        <v>629</v>
      </c>
      <c r="C281" s="89">
        <v>200</v>
      </c>
      <c r="D281" s="222">
        <v>1104391</v>
      </c>
      <c r="E281" s="227">
        <v>0</v>
      </c>
      <c r="F281" s="227">
        <v>0</v>
      </c>
    </row>
    <row r="282" spans="1:6" ht="48" x14ac:dyDescent="0.25">
      <c r="A282" s="98" t="s">
        <v>630</v>
      </c>
      <c r="B282" s="89" t="s">
        <v>631</v>
      </c>
      <c r="C282" s="89"/>
      <c r="D282" s="222">
        <f>D283</f>
        <v>864372</v>
      </c>
      <c r="E282" s="222">
        <f>E283</f>
        <v>0</v>
      </c>
      <c r="F282" s="222">
        <f>F283</f>
        <v>0</v>
      </c>
    </row>
    <row r="283" spans="1:6" ht="24" x14ac:dyDescent="0.25">
      <c r="A283" s="98" t="s">
        <v>387</v>
      </c>
      <c r="B283" s="89" t="s">
        <v>631</v>
      </c>
      <c r="C283" s="89">
        <v>200</v>
      </c>
      <c r="D283" s="222">
        <v>864372</v>
      </c>
      <c r="E283" s="227">
        <v>0</v>
      </c>
      <c r="F283" s="227">
        <v>0</v>
      </c>
    </row>
    <row r="284" spans="1:6" ht="72" x14ac:dyDescent="0.25">
      <c r="A284" s="98" t="s">
        <v>632</v>
      </c>
      <c r="B284" s="89" t="s">
        <v>633</v>
      </c>
      <c r="C284" s="89"/>
      <c r="D284" s="222">
        <f>D285</f>
        <v>2847853</v>
      </c>
      <c r="E284" s="222">
        <f>E285</f>
        <v>0</v>
      </c>
      <c r="F284" s="222">
        <f>F285</f>
        <v>0</v>
      </c>
    </row>
    <row r="285" spans="1:6" ht="24" x14ac:dyDescent="0.25">
      <c r="A285" s="98" t="s">
        <v>387</v>
      </c>
      <c r="B285" s="89" t="s">
        <v>633</v>
      </c>
      <c r="C285" s="89">
        <v>200</v>
      </c>
      <c r="D285" s="222">
        <v>2847853</v>
      </c>
      <c r="E285" s="227">
        <v>0</v>
      </c>
      <c r="F285" s="227">
        <v>0</v>
      </c>
    </row>
    <row r="286" spans="1:6" ht="48" x14ac:dyDescent="0.25">
      <c r="A286" s="127" t="s">
        <v>615</v>
      </c>
      <c r="B286" s="87" t="s">
        <v>617</v>
      </c>
      <c r="C286" s="209"/>
      <c r="D286" s="224">
        <f>D288+D287</f>
        <v>997807</v>
      </c>
      <c r="E286" s="224">
        <f>E288+E287</f>
        <v>2732517</v>
      </c>
      <c r="F286" s="224">
        <f>F288+F287</f>
        <v>2000000</v>
      </c>
    </row>
    <row r="287" spans="1:6" ht="24" x14ac:dyDescent="0.25">
      <c r="A287" s="98" t="s">
        <v>387</v>
      </c>
      <c r="B287" s="87" t="s">
        <v>617</v>
      </c>
      <c r="C287" s="209">
        <v>200</v>
      </c>
      <c r="D287" s="224">
        <v>402000</v>
      </c>
      <c r="E287" s="224">
        <v>2300000</v>
      </c>
      <c r="F287" s="228">
        <v>1500000</v>
      </c>
    </row>
    <row r="288" spans="1:6" ht="24" x14ac:dyDescent="0.25">
      <c r="A288" s="98" t="s">
        <v>582</v>
      </c>
      <c r="B288" s="87" t="s">
        <v>617</v>
      </c>
      <c r="C288" s="209">
        <v>400</v>
      </c>
      <c r="D288" s="224">
        <v>595807</v>
      </c>
      <c r="E288" s="224">
        <v>432517</v>
      </c>
      <c r="F288" s="228">
        <v>500000</v>
      </c>
    </row>
    <row r="289" spans="1:6" ht="24" x14ac:dyDescent="0.25">
      <c r="A289" s="98" t="s">
        <v>594</v>
      </c>
      <c r="B289" s="87" t="s">
        <v>1017</v>
      </c>
      <c r="C289" s="209"/>
      <c r="D289" s="224">
        <f>D290</f>
        <v>2000000</v>
      </c>
      <c r="E289" s="224">
        <f t="shared" ref="E289:F291" si="33">E290</f>
        <v>2000000</v>
      </c>
      <c r="F289" s="224">
        <f t="shared" si="33"/>
        <v>2000000</v>
      </c>
    </row>
    <row r="290" spans="1:6" ht="96" x14ac:dyDescent="0.25">
      <c r="A290" s="98" t="s">
        <v>596</v>
      </c>
      <c r="B290" s="87" t="s">
        <v>597</v>
      </c>
      <c r="C290" s="209"/>
      <c r="D290" s="224">
        <f>D291</f>
        <v>2000000</v>
      </c>
      <c r="E290" s="224">
        <f t="shared" si="33"/>
        <v>2000000</v>
      </c>
      <c r="F290" s="224">
        <f t="shared" si="33"/>
        <v>2000000</v>
      </c>
    </row>
    <row r="291" spans="1:6" ht="24" x14ac:dyDescent="0.25">
      <c r="A291" s="98" t="s">
        <v>598</v>
      </c>
      <c r="B291" s="87" t="s">
        <v>599</v>
      </c>
      <c r="C291" s="209"/>
      <c r="D291" s="224">
        <f>D292</f>
        <v>2000000</v>
      </c>
      <c r="E291" s="224">
        <f t="shared" si="33"/>
        <v>2000000</v>
      </c>
      <c r="F291" s="224">
        <f t="shared" si="33"/>
        <v>2000000</v>
      </c>
    </row>
    <row r="292" spans="1:6" x14ac:dyDescent="0.25">
      <c r="A292" s="98" t="s">
        <v>440</v>
      </c>
      <c r="B292" s="87" t="s">
        <v>599</v>
      </c>
      <c r="C292" s="209">
        <v>800</v>
      </c>
      <c r="D292" s="224">
        <v>2000000</v>
      </c>
      <c r="E292" s="222">
        <v>2000000</v>
      </c>
      <c r="F292" s="222">
        <v>2000000</v>
      </c>
    </row>
    <row r="293" spans="1:6" ht="36" x14ac:dyDescent="0.25">
      <c r="A293" s="98" t="s">
        <v>1018</v>
      </c>
      <c r="B293" s="87" t="s">
        <v>1019</v>
      </c>
      <c r="C293" s="209"/>
      <c r="D293" s="224">
        <f>D294</f>
        <v>850000</v>
      </c>
      <c r="E293" s="224">
        <f t="shared" ref="E293:F295" si="34">E294</f>
        <v>500000</v>
      </c>
      <c r="F293" s="224">
        <f t="shared" si="34"/>
        <v>500000</v>
      </c>
    </row>
    <row r="294" spans="1:6" ht="36" x14ac:dyDescent="0.25">
      <c r="A294" s="98" t="s">
        <v>517</v>
      </c>
      <c r="B294" s="87" t="s">
        <v>518</v>
      </c>
      <c r="C294" s="209"/>
      <c r="D294" s="224">
        <f>D295</f>
        <v>850000</v>
      </c>
      <c r="E294" s="224">
        <f t="shared" si="34"/>
        <v>500000</v>
      </c>
      <c r="F294" s="224">
        <f t="shared" si="34"/>
        <v>500000</v>
      </c>
    </row>
    <row r="295" spans="1:6" ht="24" x14ac:dyDescent="0.25">
      <c r="A295" s="98" t="s">
        <v>519</v>
      </c>
      <c r="B295" s="87" t="s">
        <v>520</v>
      </c>
      <c r="C295" s="209"/>
      <c r="D295" s="224">
        <f>D296</f>
        <v>850000</v>
      </c>
      <c r="E295" s="224">
        <f t="shared" si="34"/>
        <v>500000</v>
      </c>
      <c r="F295" s="224">
        <f t="shared" si="34"/>
        <v>500000</v>
      </c>
    </row>
    <row r="296" spans="1:6" ht="24" x14ac:dyDescent="0.25">
      <c r="A296" s="98" t="s">
        <v>387</v>
      </c>
      <c r="B296" s="87" t="s">
        <v>520</v>
      </c>
      <c r="C296" s="209">
        <v>200</v>
      </c>
      <c r="D296" s="222">
        <v>850000</v>
      </c>
      <c r="E296" s="222">
        <v>500000</v>
      </c>
      <c r="F296" s="222">
        <v>500000</v>
      </c>
    </row>
    <row r="297" spans="1:6" ht="36" x14ac:dyDescent="0.25">
      <c r="A297" s="94" t="s">
        <v>416</v>
      </c>
      <c r="B297" s="90" t="s">
        <v>417</v>
      </c>
      <c r="C297" s="207"/>
      <c r="D297" s="221">
        <f>D298+D304</f>
        <v>826200</v>
      </c>
      <c r="E297" s="221">
        <f>E298+E304</f>
        <v>806200</v>
      </c>
      <c r="F297" s="221">
        <f>F298+F304</f>
        <v>806200</v>
      </c>
    </row>
    <row r="298" spans="1:6" ht="72" x14ac:dyDescent="0.25">
      <c r="A298" s="98" t="s">
        <v>1020</v>
      </c>
      <c r="B298" s="87" t="s">
        <v>1021</v>
      </c>
      <c r="C298" s="212"/>
      <c r="D298" s="224">
        <f>D299</f>
        <v>696200</v>
      </c>
      <c r="E298" s="224">
        <f>E299</f>
        <v>696200</v>
      </c>
      <c r="F298" s="224">
        <f>F299</f>
        <v>696200</v>
      </c>
    </row>
    <row r="299" spans="1:6" ht="72" x14ac:dyDescent="0.25">
      <c r="A299" s="98" t="s">
        <v>420</v>
      </c>
      <c r="B299" s="87" t="s">
        <v>421</v>
      </c>
      <c r="C299" s="212"/>
      <c r="D299" s="224">
        <f>D300+D302</f>
        <v>696200</v>
      </c>
      <c r="E299" s="224">
        <f>E300+E302</f>
        <v>696200</v>
      </c>
      <c r="F299" s="224">
        <f>F300+F302</f>
        <v>696200</v>
      </c>
    </row>
    <row r="300" spans="1:6" ht="48" x14ac:dyDescent="0.25">
      <c r="A300" s="98" t="s">
        <v>422</v>
      </c>
      <c r="B300" s="87" t="s">
        <v>423</v>
      </c>
      <c r="C300" s="212"/>
      <c r="D300" s="224">
        <f>D301</f>
        <v>348100</v>
      </c>
      <c r="E300" s="224">
        <f>E301</f>
        <v>348100</v>
      </c>
      <c r="F300" s="224">
        <f>F301</f>
        <v>348100</v>
      </c>
    </row>
    <row r="301" spans="1:6" ht="60" x14ac:dyDescent="0.25">
      <c r="A301" s="98" t="s">
        <v>376</v>
      </c>
      <c r="B301" s="87" t="s">
        <v>423</v>
      </c>
      <c r="C301" s="212" t="s">
        <v>424</v>
      </c>
      <c r="D301" s="224">
        <v>348100</v>
      </c>
      <c r="E301" s="224">
        <v>348100</v>
      </c>
      <c r="F301" s="224">
        <v>348100</v>
      </c>
    </row>
    <row r="302" spans="1:6" ht="36" x14ac:dyDescent="0.25">
      <c r="A302" s="98" t="s">
        <v>425</v>
      </c>
      <c r="B302" s="87" t="s">
        <v>426</v>
      </c>
      <c r="C302" s="209"/>
      <c r="D302" s="224">
        <f>D303</f>
        <v>348100</v>
      </c>
      <c r="E302" s="224">
        <f>E303</f>
        <v>348100</v>
      </c>
      <c r="F302" s="224">
        <f>F303</f>
        <v>348100</v>
      </c>
    </row>
    <row r="303" spans="1:6" ht="60" x14ac:dyDescent="0.25">
      <c r="A303" s="98" t="s">
        <v>376</v>
      </c>
      <c r="B303" s="87" t="s">
        <v>426</v>
      </c>
      <c r="C303" s="209">
        <v>100</v>
      </c>
      <c r="D303" s="224">
        <v>348100</v>
      </c>
      <c r="E303" s="224">
        <v>348100</v>
      </c>
      <c r="F303" s="224">
        <v>348100</v>
      </c>
    </row>
    <row r="304" spans="1:6" ht="72" x14ac:dyDescent="0.25">
      <c r="A304" s="98" t="s">
        <v>1022</v>
      </c>
      <c r="B304" s="87" t="s">
        <v>1023</v>
      </c>
      <c r="C304" s="209"/>
      <c r="D304" s="224">
        <f>D305+D308</f>
        <v>130000</v>
      </c>
      <c r="E304" s="224">
        <f>E305+E308</f>
        <v>110000</v>
      </c>
      <c r="F304" s="224">
        <f>F305+F308</f>
        <v>110000</v>
      </c>
    </row>
    <row r="305" spans="1:6" ht="36" x14ac:dyDescent="0.25">
      <c r="A305" s="98" t="s">
        <v>523</v>
      </c>
      <c r="B305" s="87" t="s">
        <v>524</v>
      </c>
      <c r="C305" s="209"/>
      <c r="D305" s="224">
        <f t="shared" ref="D305:F306" si="35">D306</f>
        <v>60000</v>
      </c>
      <c r="E305" s="224">
        <f t="shared" si="35"/>
        <v>60000</v>
      </c>
      <c r="F305" s="224">
        <f t="shared" si="35"/>
        <v>60000</v>
      </c>
    </row>
    <row r="306" spans="1:6" ht="24" x14ac:dyDescent="0.25">
      <c r="A306" s="98" t="s">
        <v>525</v>
      </c>
      <c r="B306" s="87" t="s">
        <v>918</v>
      </c>
      <c r="C306" s="209"/>
      <c r="D306" s="224">
        <f t="shared" si="35"/>
        <v>60000</v>
      </c>
      <c r="E306" s="224">
        <f t="shared" si="35"/>
        <v>60000</v>
      </c>
      <c r="F306" s="224">
        <f t="shared" si="35"/>
        <v>60000</v>
      </c>
    </row>
    <row r="307" spans="1:6" ht="24" x14ac:dyDescent="0.25">
      <c r="A307" s="204" t="s">
        <v>527</v>
      </c>
      <c r="B307" s="87" t="s">
        <v>918</v>
      </c>
      <c r="C307" s="209">
        <v>300</v>
      </c>
      <c r="D307" s="224">
        <v>60000</v>
      </c>
      <c r="E307" s="222">
        <v>60000</v>
      </c>
      <c r="F307" s="222">
        <v>60000</v>
      </c>
    </row>
    <row r="308" spans="1:6" ht="36" x14ac:dyDescent="0.25">
      <c r="A308" s="117" t="s">
        <v>587</v>
      </c>
      <c r="B308" s="233" t="s">
        <v>588</v>
      </c>
      <c r="C308" s="209"/>
      <c r="D308" s="224">
        <f>D309</f>
        <v>70000</v>
      </c>
      <c r="E308" s="224">
        <f>E309</f>
        <v>50000</v>
      </c>
      <c r="F308" s="224">
        <f>F309</f>
        <v>50000</v>
      </c>
    </row>
    <row r="309" spans="1:6" ht="36" x14ac:dyDescent="0.25">
      <c r="A309" s="177" t="s">
        <v>587</v>
      </c>
      <c r="B309" s="87" t="s">
        <v>590</v>
      </c>
      <c r="C309" s="208"/>
      <c r="D309" s="222">
        <f>D310+D311</f>
        <v>70000</v>
      </c>
      <c r="E309" s="222">
        <f>E310+E311</f>
        <v>50000</v>
      </c>
      <c r="F309" s="222">
        <f>F310+F311</f>
        <v>50000</v>
      </c>
    </row>
    <row r="310" spans="1:6" ht="24" x14ac:dyDescent="0.25">
      <c r="A310" s="98" t="s">
        <v>387</v>
      </c>
      <c r="B310" s="87" t="s">
        <v>590</v>
      </c>
      <c r="C310" s="209">
        <v>200</v>
      </c>
      <c r="D310" s="222">
        <v>20000</v>
      </c>
      <c r="E310" s="222"/>
      <c r="F310" s="222"/>
    </row>
    <row r="311" spans="1:6" ht="24" x14ac:dyDescent="0.25">
      <c r="A311" s="204" t="s">
        <v>527</v>
      </c>
      <c r="B311" s="87" t="s">
        <v>590</v>
      </c>
      <c r="C311" s="209">
        <v>300</v>
      </c>
      <c r="D311" s="222">
        <v>50000</v>
      </c>
      <c r="E311" s="222">
        <v>50000</v>
      </c>
      <c r="F311" s="222">
        <v>50000</v>
      </c>
    </row>
    <row r="312" spans="1:6" ht="72" x14ac:dyDescent="0.25">
      <c r="A312" s="94" t="s">
        <v>559</v>
      </c>
      <c r="B312" s="86" t="s">
        <v>560</v>
      </c>
      <c r="C312" s="207"/>
      <c r="D312" s="221">
        <f>D313+D320</f>
        <v>6616000</v>
      </c>
      <c r="E312" s="221">
        <f>E313+E320</f>
        <v>6091000</v>
      </c>
      <c r="F312" s="221">
        <f>F313+F320</f>
        <v>6239000</v>
      </c>
    </row>
    <row r="313" spans="1:6" ht="120" x14ac:dyDescent="0.25">
      <c r="A313" s="98" t="s">
        <v>561</v>
      </c>
      <c r="B313" s="87" t="s">
        <v>1024</v>
      </c>
      <c r="C313" s="209"/>
      <c r="D313" s="224">
        <f>D317+D314</f>
        <v>5871000</v>
      </c>
      <c r="E313" s="224">
        <f>E317+E314</f>
        <v>5871000</v>
      </c>
      <c r="F313" s="224">
        <f>F317+F314</f>
        <v>6019000</v>
      </c>
    </row>
    <row r="314" spans="1:6" ht="36" x14ac:dyDescent="0.25">
      <c r="A314" s="102" t="s">
        <v>563</v>
      </c>
      <c r="B314" s="89" t="s">
        <v>564</v>
      </c>
      <c r="C314" s="89"/>
      <c r="D314" s="224">
        <f>D315</f>
        <v>3000000</v>
      </c>
      <c r="E314" s="224">
        <f>E315</f>
        <v>3000000</v>
      </c>
      <c r="F314" s="224">
        <f>F315</f>
        <v>3148000</v>
      </c>
    </row>
    <row r="315" spans="1:6" ht="48" x14ac:dyDescent="0.25">
      <c r="A315" s="98" t="s">
        <v>565</v>
      </c>
      <c r="B315" s="89" t="s">
        <v>566</v>
      </c>
      <c r="C315" s="89"/>
      <c r="D315" s="224">
        <f>SUM(D316)</f>
        <v>3000000</v>
      </c>
      <c r="E315" s="224">
        <f>SUM(E316)</f>
        <v>3000000</v>
      </c>
      <c r="F315" s="224">
        <f>SUM(F316)</f>
        <v>3148000</v>
      </c>
    </row>
    <row r="316" spans="1:6" ht="24" x14ac:dyDescent="0.25">
      <c r="A316" s="98" t="s">
        <v>387</v>
      </c>
      <c r="B316" s="89" t="s">
        <v>566</v>
      </c>
      <c r="C316" s="89">
        <v>200</v>
      </c>
      <c r="D316" s="224">
        <v>3000000</v>
      </c>
      <c r="E316" s="224">
        <v>3000000</v>
      </c>
      <c r="F316" s="224">
        <v>3148000</v>
      </c>
    </row>
    <row r="317" spans="1:6" ht="48" x14ac:dyDescent="0.25">
      <c r="A317" s="98" t="s">
        <v>567</v>
      </c>
      <c r="B317" s="87" t="s">
        <v>568</v>
      </c>
      <c r="C317" s="209"/>
      <c r="D317" s="224">
        <f t="shared" ref="D317:F318" si="36">D318</f>
        <v>2871000</v>
      </c>
      <c r="E317" s="224">
        <f t="shared" si="36"/>
        <v>2871000</v>
      </c>
      <c r="F317" s="224">
        <f t="shared" si="36"/>
        <v>2871000</v>
      </c>
    </row>
    <row r="318" spans="1:6" ht="24" x14ac:dyDescent="0.25">
      <c r="A318" s="98" t="s">
        <v>533</v>
      </c>
      <c r="B318" s="87" t="s">
        <v>569</v>
      </c>
      <c r="C318" s="209"/>
      <c r="D318" s="224">
        <f t="shared" si="36"/>
        <v>2871000</v>
      </c>
      <c r="E318" s="224">
        <f t="shared" si="36"/>
        <v>2871000</v>
      </c>
      <c r="F318" s="224">
        <f t="shared" si="36"/>
        <v>2871000</v>
      </c>
    </row>
    <row r="319" spans="1:6" ht="60" x14ac:dyDescent="0.25">
      <c r="A319" s="98" t="s">
        <v>376</v>
      </c>
      <c r="B319" s="87" t="s">
        <v>569</v>
      </c>
      <c r="C319" s="209">
        <v>100</v>
      </c>
      <c r="D319" s="224">
        <v>2871000</v>
      </c>
      <c r="E319" s="222">
        <v>2871000</v>
      </c>
      <c r="F319" s="222">
        <v>2871000</v>
      </c>
    </row>
    <row r="320" spans="1:6" ht="108" x14ac:dyDescent="0.25">
      <c r="A320" s="98" t="s">
        <v>570</v>
      </c>
      <c r="B320" s="87" t="s">
        <v>1025</v>
      </c>
      <c r="C320" s="209"/>
      <c r="D320" s="224">
        <f>D324+D321+D327</f>
        <v>745000</v>
      </c>
      <c r="E320" s="224">
        <f>E324+E321+E327</f>
        <v>220000</v>
      </c>
      <c r="F320" s="224">
        <f>F324+F321+F327</f>
        <v>220000</v>
      </c>
    </row>
    <row r="321" spans="1:6" ht="72" x14ac:dyDescent="0.25">
      <c r="A321" s="98" t="s">
        <v>572</v>
      </c>
      <c r="B321" s="87" t="s">
        <v>573</v>
      </c>
      <c r="C321" s="209"/>
      <c r="D321" s="224">
        <f t="shared" ref="D321:F322" si="37">D322</f>
        <v>120000</v>
      </c>
      <c r="E321" s="224">
        <f t="shared" si="37"/>
        <v>120000</v>
      </c>
      <c r="F321" s="224">
        <f t="shared" si="37"/>
        <v>120000</v>
      </c>
    </row>
    <row r="322" spans="1:6" ht="48" x14ac:dyDescent="0.25">
      <c r="A322" s="98" t="s">
        <v>565</v>
      </c>
      <c r="B322" s="87" t="s">
        <v>574</v>
      </c>
      <c r="C322" s="209"/>
      <c r="D322" s="224">
        <f t="shared" si="37"/>
        <v>120000</v>
      </c>
      <c r="E322" s="224">
        <f t="shared" si="37"/>
        <v>120000</v>
      </c>
      <c r="F322" s="224">
        <f t="shared" si="37"/>
        <v>120000</v>
      </c>
    </row>
    <row r="323" spans="1:6" ht="24" x14ac:dyDescent="0.25">
      <c r="A323" s="98" t="s">
        <v>387</v>
      </c>
      <c r="B323" s="87" t="s">
        <v>574</v>
      </c>
      <c r="C323" s="209">
        <v>200</v>
      </c>
      <c r="D323" s="224">
        <v>120000</v>
      </c>
      <c r="E323" s="224">
        <v>120000</v>
      </c>
      <c r="F323" s="224">
        <v>120000</v>
      </c>
    </row>
    <row r="324" spans="1:6" ht="60" x14ac:dyDescent="0.25">
      <c r="A324" s="98" t="s">
        <v>575</v>
      </c>
      <c r="B324" s="87" t="s">
        <v>1026</v>
      </c>
      <c r="C324" s="209"/>
      <c r="D324" s="224">
        <f>D325</f>
        <v>100000</v>
      </c>
      <c r="E324" s="224">
        <f>E325</f>
        <v>100000</v>
      </c>
      <c r="F324" s="224">
        <f>F325</f>
        <v>100000</v>
      </c>
    </row>
    <row r="325" spans="1:6" ht="48" x14ac:dyDescent="0.25">
      <c r="A325" s="98" t="s">
        <v>565</v>
      </c>
      <c r="B325" s="87" t="s">
        <v>577</v>
      </c>
      <c r="C325" s="209"/>
      <c r="D325" s="225">
        <f>D326</f>
        <v>100000</v>
      </c>
      <c r="E325" s="225">
        <f>E326+E330</f>
        <v>100000</v>
      </c>
      <c r="F325" s="225">
        <f>F326+F330</f>
        <v>100000</v>
      </c>
    </row>
    <row r="326" spans="1:6" ht="24" x14ac:dyDescent="0.25">
      <c r="A326" s="98" t="s">
        <v>387</v>
      </c>
      <c r="B326" s="87" t="s">
        <v>577</v>
      </c>
      <c r="C326" s="209">
        <v>200</v>
      </c>
      <c r="D326" s="224">
        <v>100000</v>
      </c>
      <c r="E326" s="224">
        <v>100000</v>
      </c>
      <c r="F326" s="224">
        <v>100000</v>
      </c>
    </row>
    <row r="327" spans="1:6" ht="48" x14ac:dyDescent="0.25">
      <c r="A327" s="98" t="s">
        <v>578</v>
      </c>
      <c r="B327" s="87" t="s">
        <v>579</v>
      </c>
      <c r="C327" s="209"/>
      <c r="D327" s="222">
        <f>D328</f>
        <v>525000</v>
      </c>
      <c r="E327" s="222">
        <f>E328</f>
        <v>0</v>
      </c>
      <c r="F327" s="222">
        <f>F328</f>
        <v>0</v>
      </c>
    </row>
    <row r="328" spans="1:6" ht="36" x14ac:dyDescent="0.25">
      <c r="A328" s="98" t="s">
        <v>580</v>
      </c>
      <c r="B328" s="87" t="s">
        <v>581</v>
      </c>
      <c r="C328" s="209"/>
      <c r="D328" s="222">
        <f>D330+D329</f>
        <v>525000</v>
      </c>
      <c r="E328" s="222">
        <f>E330+E329</f>
        <v>0</v>
      </c>
      <c r="F328" s="222">
        <f>F330+F329</f>
        <v>0</v>
      </c>
    </row>
    <row r="329" spans="1:6" ht="24" x14ac:dyDescent="0.25">
      <c r="A329" s="98" t="s">
        <v>387</v>
      </c>
      <c r="B329" s="87" t="s">
        <v>581</v>
      </c>
      <c r="C329" s="209">
        <v>200</v>
      </c>
      <c r="D329" s="224">
        <v>525000</v>
      </c>
      <c r="E329" s="227">
        <v>0</v>
      </c>
      <c r="F329" s="227">
        <v>0</v>
      </c>
    </row>
    <row r="330" spans="1:6" ht="24" x14ac:dyDescent="0.25">
      <c r="A330" s="98" t="s">
        <v>582</v>
      </c>
      <c r="B330" s="87" t="s">
        <v>581</v>
      </c>
      <c r="C330" s="209">
        <v>400</v>
      </c>
      <c r="D330" s="222">
        <v>0</v>
      </c>
      <c r="E330" s="227">
        <v>0</v>
      </c>
      <c r="F330" s="227">
        <v>0</v>
      </c>
    </row>
    <row r="331" spans="1:6" ht="84" x14ac:dyDescent="0.25">
      <c r="A331" s="94" t="s">
        <v>1027</v>
      </c>
      <c r="B331" s="90" t="s">
        <v>458</v>
      </c>
      <c r="C331" s="207"/>
      <c r="D331" s="221">
        <f>D332+D336</f>
        <v>28721248</v>
      </c>
      <c r="E331" s="221">
        <f>E332+E336</f>
        <v>26691473</v>
      </c>
      <c r="F331" s="221">
        <f>F332+F336</f>
        <v>26517998</v>
      </c>
    </row>
    <row r="332" spans="1:6" x14ac:dyDescent="0.25">
      <c r="A332" s="152" t="s">
        <v>1028</v>
      </c>
      <c r="B332" s="87" t="s">
        <v>890</v>
      </c>
      <c r="C332" s="209"/>
      <c r="D332" s="224">
        <f>D333</f>
        <v>9191248</v>
      </c>
      <c r="E332" s="224">
        <f>E333</f>
        <v>7904473</v>
      </c>
      <c r="F332" s="224">
        <f>F333</f>
        <v>7352998</v>
      </c>
    </row>
    <row r="333" spans="1:6" ht="36" x14ac:dyDescent="0.25">
      <c r="A333" s="98" t="s">
        <v>891</v>
      </c>
      <c r="B333" s="87" t="s">
        <v>892</v>
      </c>
      <c r="C333" s="209"/>
      <c r="D333" s="224">
        <f t="shared" ref="D333:F334" si="38">D334</f>
        <v>9191248</v>
      </c>
      <c r="E333" s="224">
        <f t="shared" si="38"/>
        <v>7904473</v>
      </c>
      <c r="F333" s="224">
        <f t="shared" si="38"/>
        <v>7352998</v>
      </c>
    </row>
    <row r="334" spans="1:6" ht="48" x14ac:dyDescent="0.25">
      <c r="A334" s="151" t="s">
        <v>893</v>
      </c>
      <c r="B334" s="87" t="s">
        <v>894</v>
      </c>
      <c r="C334" s="209"/>
      <c r="D334" s="224">
        <f t="shared" si="38"/>
        <v>9191248</v>
      </c>
      <c r="E334" s="224">
        <f t="shared" si="38"/>
        <v>7904473</v>
      </c>
      <c r="F334" s="224">
        <f t="shared" si="38"/>
        <v>7352998</v>
      </c>
    </row>
    <row r="335" spans="1:6" x14ac:dyDescent="0.25">
      <c r="A335" s="98" t="s">
        <v>610</v>
      </c>
      <c r="B335" s="87" t="s">
        <v>894</v>
      </c>
      <c r="C335" s="209">
        <v>500</v>
      </c>
      <c r="D335" s="224">
        <v>9191248</v>
      </c>
      <c r="E335" s="222">
        <v>7904473</v>
      </c>
      <c r="F335" s="222">
        <v>7352998</v>
      </c>
    </row>
    <row r="336" spans="1:6" ht="108" x14ac:dyDescent="0.25">
      <c r="A336" s="98" t="s">
        <v>1029</v>
      </c>
      <c r="B336" s="87" t="s">
        <v>460</v>
      </c>
      <c r="C336" s="209"/>
      <c r="D336" s="224">
        <f>D337+D342</f>
        <v>19530000</v>
      </c>
      <c r="E336" s="224">
        <f>E337+E342</f>
        <v>18787000</v>
      </c>
      <c r="F336" s="224">
        <f>F337+F342</f>
        <v>19165000</v>
      </c>
    </row>
    <row r="337" spans="1:6" ht="36" x14ac:dyDescent="0.25">
      <c r="A337" s="98" t="s">
        <v>461</v>
      </c>
      <c r="B337" s="87" t="s">
        <v>462</v>
      </c>
      <c r="C337" s="209"/>
      <c r="D337" s="224">
        <f>D338</f>
        <v>3567000</v>
      </c>
      <c r="E337" s="224">
        <f>E338</f>
        <v>3567000</v>
      </c>
      <c r="F337" s="224">
        <f>F338</f>
        <v>3567000</v>
      </c>
    </row>
    <row r="338" spans="1:6" ht="24" x14ac:dyDescent="0.25">
      <c r="A338" s="98" t="s">
        <v>374</v>
      </c>
      <c r="B338" s="87" t="s">
        <v>463</v>
      </c>
      <c r="C338" s="209"/>
      <c r="D338" s="224">
        <f>D339+D340+D341</f>
        <v>3567000</v>
      </c>
      <c r="E338" s="224">
        <f>E339+E340+E341</f>
        <v>3567000</v>
      </c>
      <c r="F338" s="224">
        <f>F339+F340+F341</f>
        <v>3567000</v>
      </c>
    </row>
    <row r="339" spans="1:6" ht="60" x14ac:dyDescent="0.25">
      <c r="A339" s="98" t="s">
        <v>376</v>
      </c>
      <c r="B339" s="87" t="s">
        <v>463</v>
      </c>
      <c r="C339" s="209">
        <v>100</v>
      </c>
      <c r="D339" s="231">
        <v>3567000</v>
      </c>
      <c r="E339" s="231">
        <v>3567000</v>
      </c>
      <c r="F339" s="231">
        <v>3567000</v>
      </c>
    </row>
    <row r="340" spans="1:6" ht="24" x14ac:dyDescent="0.25">
      <c r="A340" s="98" t="s">
        <v>387</v>
      </c>
      <c r="B340" s="87" t="s">
        <v>463</v>
      </c>
      <c r="C340" s="209">
        <v>200</v>
      </c>
      <c r="D340" s="225">
        <v>0</v>
      </c>
      <c r="E340" s="227">
        <v>0</v>
      </c>
      <c r="F340" s="227">
        <v>0</v>
      </c>
    </row>
    <row r="341" spans="1:6" x14ac:dyDescent="0.25">
      <c r="A341" s="98" t="s">
        <v>440</v>
      </c>
      <c r="B341" s="87" t="s">
        <v>463</v>
      </c>
      <c r="C341" s="209">
        <v>800</v>
      </c>
      <c r="D341" s="225">
        <v>0</v>
      </c>
      <c r="E341" s="227">
        <v>0</v>
      </c>
      <c r="F341" s="227">
        <v>0</v>
      </c>
    </row>
    <row r="342" spans="1:6" ht="48" x14ac:dyDescent="0.25">
      <c r="A342" s="98" t="s">
        <v>1030</v>
      </c>
      <c r="B342" s="234" t="s">
        <v>532</v>
      </c>
      <c r="C342" s="209"/>
      <c r="D342" s="225">
        <f>D343+D344+D345</f>
        <v>15963000</v>
      </c>
      <c r="E342" s="225">
        <f>E343+E344+E345</f>
        <v>15220000</v>
      </c>
      <c r="F342" s="225">
        <f>F343+F344+F345</f>
        <v>15598000</v>
      </c>
    </row>
    <row r="343" spans="1:6" ht="60" x14ac:dyDescent="0.25">
      <c r="A343" s="98" t="s">
        <v>376</v>
      </c>
      <c r="B343" s="234" t="s">
        <v>534</v>
      </c>
      <c r="C343" s="213" t="s">
        <v>424</v>
      </c>
      <c r="D343" s="224">
        <v>13924000</v>
      </c>
      <c r="E343" s="222">
        <v>13924000</v>
      </c>
      <c r="F343" s="222">
        <v>13924000</v>
      </c>
    </row>
    <row r="344" spans="1:6" ht="24" x14ac:dyDescent="0.25">
      <c r="A344" s="98" t="s">
        <v>387</v>
      </c>
      <c r="B344" s="235" t="s">
        <v>534</v>
      </c>
      <c r="C344" s="214" t="s">
        <v>541</v>
      </c>
      <c r="D344" s="231">
        <v>1865000</v>
      </c>
      <c r="E344" s="222">
        <v>1122000</v>
      </c>
      <c r="F344" s="222">
        <v>1500000</v>
      </c>
    </row>
    <row r="345" spans="1:6" x14ac:dyDescent="0.25">
      <c r="A345" s="98" t="s">
        <v>440</v>
      </c>
      <c r="B345" s="235" t="s">
        <v>534</v>
      </c>
      <c r="C345" s="214" t="s">
        <v>542</v>
      </c>
      <c r="D345" s="224">
        <v>174000</v>
      </c>
      <c r="E345" s="222">
        <v>174000</v>
      </c>
      <c r="F345" s="222">
        <v>174000</v>
      </c>
    </row>
    <row r="346" spans="1:6" ht="36" x14ac:dyDescent="0.25">
      <c r="A346" s="94" t="s">
        <v>636</v>
      </c>
      <c r="B346" s="86" t="s">
        <v>926</v>
      </c>
      <c r="C346" s="210"/>
      <c r="D346" s="223">
        <f>D347</f>
        <v>30000</v>
      </c>
      <c r="E346" s="223">
        <f t="shared" ref="E346:F349" si="39">E347</f>
        <v>30000</v>
      </c>
      <c r="F346" s="223">
        <f t="shared" si="39"/>
        <v>30000</v>
      </c>
    </row>
    <row r="347" spans="1:6" ht="60" x14ac:dyDescent="0.25">
      <c r="A347" s="98" t="s">
        <v>637</v>
      </c>
      <c r="B347" s="87" t="s">
        <v>1031</v>
      </c>
      <c r="C347" s="209"/>
      <c r="D347" s="224">
        <f>D348</f>
        <v>30000</v>
      </c>
      <c r="E347" s="224">
        <f t="shared" si="39"/>
        <v>30000</v>
      </c>
      <c r="F347" s="224">
        <f t="shared" si="39"/>
        <v>30000</v>
      </c>
    </row>
    <row r="348" spans="1:6" ht="60" x14ac:dyDescent="0.25">
      <c r="A348" s="98" t="s">
        <v>639</v>
      </c>
      <c r="B348" s="87" t="s">
        <v>1032</v>
      </c>
      <c r="C348" s="209"/>
      <c r="D348" s="224">
        <f>D349</f>
        <v>30000</v>
      </c>
      <c r="E348" s="224">
        <f t="shared" si="39"/>
        <v>30000</v>
      </c>
      <c r="F348" s="224">
        <f t="shared" si="39"/>
        <v>30000</v>
      </c>
    </row>
    <row r="349" spans="1:6" ht="36" x14ac:dyDescent="0.25">
      <c r="A349" s="98" t="s">
        <v>641</v>
      </c>
      <c r="B349" s="87" t="s">
        <v>642</v>
      </c>
      <c r="C349" s="209"/>
      <c r="D349" s="224">
        <f>D350</f>
        <v>30000</v>
      </c>
      <c r="E349" s="224">
        <f t="shared" si="39"/>
        <v>30000</v>
      </c>
      <c r="F349" s="224">
        <f t="shared" si="39"/>
        <v>30000</v>
      </c>
    </row>
    <row r="350" spans="1:6" ht="24" x14ac:dyDescent="0.25">
      <c r="A350" s="98" t="s">
        <v>387</v>
      </c>
      <c r="B350" s="87" t="s">
        <v>642</v>
      </c>
      <c r="C350" s="209">
        <v>200</v>
      </c>
      <c r="D350" s="225">
        <v>30000</v>
      </c>
      <c r="E350" s="222">
        <v>30000</v>
      </c>
      <c r="F350" s="222">
        <v>30000</v>
      </c>
    </row>
    <row r="351" spans="1:6" ht="36" x14ac:dyDescent="0.25">
      <c r="A351" s="94" t="s">
        <v>1033</v>
      </c>
      <c r="B351" s="90" t="s">
        <v>428</v>
      </c>
      <c r="C351" s="207"/>
      <c r="D351" s="221">
        <f>D352+D356</f>
        <v>408100</v>
      </c>
      <c r="E351" s="221">
        <f>E352+E356</f>
        <v>408100</v>
      </c>
      <c r="F351" s="221">
        <f>F352+F356</f>
        <v>408100</v>
      </c>
    </row>
    <row r="352" spans="1:6" ht="36" x14ac:dyDescent="0.25">
      <c r="A352" s="98" t="s">
        <v>1034</v>
      </c>
      <c r="B352" s="87" t="s">
        <v>1035</v>
      </c>
      <c r="C352" s="209"/>
      <c r="D352" s="224">
        <f>D353</f>
        <v>60000</v>
      </c>
      <c r="E352" s="224">
        <f t="shared" ref="E352:F354" si="40">E353</f>
        <v>60000</v>
      </c>
      <c r="F352" s="224">
        <f t="shared" si="40"/>
        <v>60000</v>
      </c>
    </row>
    <row r="353" spans="1:6" ht="48" x14ac:dyDescent="0.25">
      <c r="A353" s="98" t="s">
        <v>1036</v>
      </c>
      <c r="B353" s="87" t="s">
        <v>737</v>
      </c>
      <c r="C353" s="209"/>
      <c r="D353" s="224">
        <f>D354</f>
        <v>60000</v>
      </c>
      <c r="E353" s="224">
        <f t="shared" si="40"/>
        <v>60000</v>
      </c>
      <c r="F353" s="224">
        <f t="shared" si="40"/>
        <v>60000</v>
      </c>
    </row>
    <row r="354" spans="1:6" ht="24" x14ac:dyDescent="0.25">
      <c r="A354" s="98" t="s">
        <v>738</v>
      </c>
      <c r="B354" s="87" t="s">
        <v>739</v>
      </c>
      <c r="C354" s="209"/>
      <c r="D354" s="224">
        <f>D355</f>
        <v>60000</v>
      </c>
      <c r="E354" s="224">
        <f t="shared" si="40"/>
        <v>60000</v>
      </c>
      <c r="F354" s="224">
        <f t="shared" si="40"/>
        <v>60000</v>
      </c>
    </row>
    <row r="355" spans="1:6" ht="24" x14ac:dyDescent="0.25">
      <c r="A355" s="98" t="s">
        <v>387</v>
      </c>
      <c r="B355" s="87" t="s">
        <v>739</v>
      </c>
      <c r="C355" s="209">
        <v>200</v>
      </c>
      <c r="D355" s="225">
        <v>60000</v>
      </c>
      <c r="E355" s="222">
        <v>60000</v>
      </c>
      <c r="F355" s="222">
        <v>60000</v>
      </c>
    </row>
    <row r="356" spans="1:6" ht="48" x14ac:dyDescent="0.25">
      <c r="A356" s="98" t="s">
        <v>1037</v>
      </c>
      <c r="B356" s="87" t="s">
        <v>1131</v>
      </c>
      <c r="C356" s="212"/>
      <c r="D356" s="224">
        <f>D357</f>
        <v>348100</v>
      </c>
      <c r="E356" s="224">
        <f t="shared" ref="E356:F358" si="41">E357</f>
        <v>348100</v>
      </c>
      <c r="F356" s="224">
        <f t="shared" si="41"/>
        <v>348100</v>
      </c>
    </row>
    <row r="357" spans="1:6" ht="48" x14ac:dyDescent="0.25">
      <c r="A357" s="98" t="s">
        <v>431</v>
      </c>
      <c r="B357" s="87" t="s">
        <v>432</v>
      </c>
      <c r="C357" s="212"/>
      <c r="D357" s="224">
        <f>D358</f>
        <v>348100</v>
      </c>
      <c r="E357" s="224">
        <f t="shared" si="41"/>
        <v>348100</v>
      </c>
      <c r="F357" s="224">
        <f t="shared" si="41"/>
        <v>348100</v>
      </c>
    </row>
    <row r="358" spans="1:6" ht="36" x14ac:dyDescent="0.25">
      <c r="A358" s="98" t="s">
        <v>433</v>
      </c>
      <c r="B358" s="87" t="s">
        <v>434</v>
      </c>
      <c r="C358" s="212"/>
      <c r="D358" s="224">
        <f>D359</f>
        <v>348100</v>
      </c>
      <c r="E358" s="224">
        <f t="shared" si="41"/>
        <v>348100</v>
      </c>
      <c r="F358" s="224">
        <f t="shared" si="41"/>
        <v>348100</v>
      </c>
    </row>
    <row r="359" spans="1:6" ht="60" x14ac:dyDescent="0.25">
      <c r="A359" s="98" t="s">
        <v>376</v>
      </c>
      <c r="B359" s="87" t="s">
        <v>434</v>
      </c>
      <c r="C359" s="212" t="s">
        <v>424</v>
      </c>
      <c r="D359" s="224">
        <v>348100</v>
      </c>
      <c r="E359" s="222">
        <v>348100</v>
      </c>
      <c r="F359" s="222">
        <v>348100</v>
      </c>
    </row>
    <row r="360" spans="1:6" x14ac:dyDescent="0.25">
      <c r="A360" s="94" t="s">
        <v>1038</v>
      </c>
      <c r="B360" s="86"/>
      <c r="C360" s="215"/>
      <c r="D360" s="223">
        <f>D361+D365+D380+D384+D391+D409+D413+D373</f>
        <v>45609964</v>
      </c>
      <c r="E360" s="223">
        <f>E361+E365+E380+E384+E391+E409+E413+E373</f>
        <v>37811904</v>
      </c>
      <c r="F360" s="223">
        <f>F361+F365+F380+F384+F391+F409+F413+F373</f>
        <v>38073904</v>
      </c>
    </row>
    <row r="361" spans="1:6" ht="24" x14ac:dyDescent="0.25">
      <c r="A361" s="94" t="s">
        <v>370</v>
      </c>
      <c r="B361" s="86" t="s">
        <v>371</v>
      </c>
      <c r="C361" s="210"/>
      <c r="D361" s="223">
        <f>D362</f>
        <v>2030000</v>
      </c>
      <c r="E361" s="223">
        <f t="shared" ref="E361:F363" si="42">E362</f>
        <v>2030000</v>
      </c>
      <c r="F361" s="223">
        <f t="shared" si="42"/>
        <v>2030000</v>
      </c>
    </row>
    <row r="362" spans="1:6" x14ac:dyDescent="0.25">
      <c r="A362" s="98" t="s">
        <v>372</v>
      </c>
      <c r="B362" s="87" t="s">
        <v>373</v>
      </c>
      <c r="C362" s="209"/>
      <c r="D362" s="224">
        <f>D363</f>
        <v>2030000</v>
      </c>
      <c r="E362" s="224">
        <f t="shared" si="42"/>
        <v>2030000</v>
      </c>
      <c r="F362" s="224">
        <f t="shared" si="42"/>
        <v>2030000</v>
      </c>
    </row>
    <row r="363" spans="1:6" ht="24" x14ac:dyDescent="0.25">
      <c r="A363" s="98" t="s">
        <v>374</v>
      </c>
      <c r="B363" s="87" t="s">
        <v>901</v>
      </c>
      <c r="C363" s="209"/>
      <c r="D363" s="224">
        <f>D364</f>
        <v>2030000</v>
      </c>
      <c r="E363" s="224">
        <f t="shared" si="42"/>
        <v>2030000</v>
      </c>
      <c r="F363" s="224">
        <f t="shared" si="42"/>
        <v>2030000</v>
      </c>
    </row>
    <row r="364" spans="1:6" ht="60" x14ac:dyDescent="0.25">
      <c r="A364" s="98" t="s">
        <v>376</v>
      </c>
      <c r="B364" s="87" t="s">
        <v>901</v>
      </c>
      <c r="C364" s="209">
        <v>100</v>
      </c>
      <c r="D364" s="224">
        <v>2030000</v>
      </c>
      <c r="E364" s="222">
        <v>2030000</v>
      </c>
      <c r="F364" s="222">
        <v>2030000</v>
      </c>
    </row>
    <row r="365" spans="1:6" ht="24" x14ac:dyDescent="0.25">
      <c r="A365" s="94" t="s">
        <v>435</v>
      </c>
      <c r="B365" s="86" t="s">
        <v>436</v>
      </c>
      <c r="C365" s="216"/>
      <c r="D365" s="223">
        <f>D366</f>
        <v>20795082</v>
      </c>
      <c r="E365" s="223">
        <f>E366</f>
        <v>20795082</v>
      </c>
      <c r="F365" s="223">
        <f>F366</f>
        <v>20795082</v>
      </c>
    </row>
    <row r="366" spans="1:6" ht="24" x14ac:dyDescent="0.25">
      <c r="A366" s="98" t="s">
        <v>437</v>
      </c>
      <c r="B366" s="87" t="s">
        <v>438</v>
      </c>
      <c r="C366" s="217"/>
      <c r="D366" s="224">
        <f>D367+D371</f>
        <v>20795082</v>
      </c>
      <c r="E366" s="224">
        <f>E367+E371</f>
        <v>20795082</v>
      </c>
      <c r="F366" s="224">
        <f>F367+F371</f>
        <v>20795082</v>
      </c>
    </row>
    <row r="367" spans="1:6" ht="24" x14ac:dyDescent="0.25">
      <c r="A367" s="98" t="s">
        <v>374</v>
      </c>
      <c r="B367" s="87" t="s">
        <v>439</v>
      </c>
      <c r="C367" s="217"/>
      <c r="D367" s="224">
        <f>D368+D369+D370</f>
        <v>20447000</v>
      </c>
      <c r="E367" s="224">
        <f>E368+E369+E370</f>
        <v>20447000</v>
      </c>
      <c r="F367" s="224">
        <f>F368+F369+F370</f>
        <v>20447000</v>
      </c>
    </row>
    <row r="368" spans="1:6" ht="60" x14ac:dyDescent="0.25">
      <c r="A368" s="98" t="s">
        <v>376</v>
      </c>
      <c r="B368" s="87" t="s">
        <v>439</v>
      </c>
      <c r="C368" s="209">
        <v>100</v>
      </c>
      <c r="D368" s="224">
        <v>20447000</v>
      </c>
      <c r="E368" s="222">
        <v>20447000</v>
      </c>
      <c r="F368" s="222">
        <v>20447000</v>
      </c>
    </row>
    <row r="369" spans="1:6" ht="24" x14ac:dyDescent="0.25">
      <c r="A369" s="98" t="s">
        <v>387</v>
      </c>
      <c r="B369" s="87" t="s">
        <v>439</v>
      </c>
      <c r="C369" s="209">
        <v>200</v>
      </c>
      <c r="D369" s="224"/>
      <c r="E369" s="227"/>
      <c r="F369" s="227"/>
    </row>
    <row r="370" spans="1:6" x14ac:dyDescent="0.25">
      <c r="A370" s="98" t="s">
        <v>440</v>
      </c>
      <c r="B370" s="87" t="s">
        <v>439</v>
      </c>
      <c r="C370" s="209">
        <v>800</v>
      </c>
      <c r="D370" s="222"/>
      <c r="E370" s="227"/>
      <c r="F370" s="227"/>
    </row>
    <row r="371" spans="1:6" ht="36" x14ac:dyDescent="0.25">
      <c r="A371" s="98" t="s">
        <v>442</v>
      </c>
      <c r="B371" s="87" t="s">
        <v>443</v>
      </c>
      <c r="C371" s="217"/>
      <c r="D371" s="224">
        <f>D372</f>
        <v>348082</v>
      </c>
      <c r="E371" s="224">
        <f>E372</f>
        <v>348082</v>
      </c>
      <c r="F371" s="224">
        <f>F372</f>
        <v>348082</v>
      </c>
    </row>
    <row r="372" spans="1:6" ht="60" x14ac:dyDescent="0.25">
      <c r="A372" s="98" t="s">
        <v>376</v>
      </c>
      <c r="B372" s="87" t="s">
        <v>443</v>
      </c>
      <c r="C372" s="217">
        <v>100</v>
      </c>
      <c r="D372" s="224">
        <v>348082</v>
      </c>
      <c r="E372" s="222">
        <v>348082</v>
      </c>
      <c r="F372" s="222">
        <v>348082</v>
      </c>
    </row>
    <row r="373" spans="1:6" ht="36" x14ac:dyDescent="0.25">
      <c r="A373" s="94" t="s">
        <v>464</v>
      </c>
      <c r="B373" s="86" t="s">
        <v>465</v>
      </c>
      <c r="C373" s="216"/>
      <c r="D373" s="223">
        <f>D374+D377</f>
        <v>648082</v>
      </c>
      <c r="E373" s="223">
        <f>E374+E377</f>
        <v>648082</v>
      </c>
      <c r="F373" s="223">
        <f>F374+F377</f>
        <v>648082</v>
      </c>
    </row>
    <row r="374" spans="1:6" ht="24" x14ac:dyDescent="0.25">
      <c r="A374" s="98" t="s">
        <v>466</v>
      </c>
      <c r="B374" s="87" t="s">
        <v>467</v>
      </c>
      <c r="C374" s="217"/>
      <c r="D374" s="224">
        <f t="shared" ref="D374:F375" si="43">D375</f>
        <v>300000</v>
      </c>
      <c r="E374" s="224">
        <f t="shared" si="43"/>
        <v>300000</v>
      </c>
      <c r="F374" s="224">
        <f t="shared" si="43"/>
        <v>300000</v>
      </c>
    </row>
    <row r="375" spans="1:6" ht="24" x14ac:dyDescent="0.25">
      <c r="A375" s="98" t="s">
        <v>374</v>
      </c>
      <c r="B375" s="87" t="s">
        <v>468</v>
      </c>
      <c r="C375" s="217"/>
      <c r="D375" s="224">
        <f t="shared" si="43"/>
        <v>300000</v>
      </c>
      <c r="E375" s="224">
        <f t="shared" si="43"/>
        <v>300000</v>
      </c>
      <c r="F375" s="224">
        <f t="shared" si="43"/>
        <v>300000</v>
      </c>
    </row>
    <row r="376" spans="1:6" ht="60" x14ac:dyDescent="0.25">
      <c r="A376" s="98" t="s">
        <v>376</v>
      </c>
      <c r="B376" s="87" t="s">
        <v>468</v>
      </c>
      <c r="C376" s="217">
        <v>100</v>
      </c>
      <c r="D376" s="225">
        <v>300000</v>
      </c>
      <c r="E376" s="222">
        <v>300000</v>
      </c>
      <c r="F376" s="222">
        <v>300000</v>
      </c>
    </row>
    <row r="377" spans="1:6" ht="24" x14ac:dyDescent="0.25">
      <c r="A377" s="98" t="s">
        <v>469</v>
      </c>
      <c r="B377" s="87" t="s">
        <v>470</v>
      </c>
      <c r="C377" s="217"/>
      <c r="D377" s="224">
        <f t="shared" ref="D377:F378" si="44">D378</f>
        <v>348082</v>
      </c>
      <c r="E377" s="224">
        <f t="shared" si="44"/>
        <v>348082</v>
      </c>
      <c r="F377" s="224">
        <f t="shared" si="44"/>
        <v>348082</v>
      </c>
    </row>
    <row r="378" spans="1:6" ht="24" x14ac:dyDescent="0.25">
      <c r="A378" s="98" t="s">
        <v>471</v>
      </c>
      <c r="B378" s="87" t="s">
        <v>472</v>
      </c>
      <c r="C378" s="217"/>
      <c r="D378" s="224">
        <f t="shared" si="44"/>
        <v>348082</v>
      </c>
      <c r="E378" s="224">
        <f t="shared" si="44"/>
        <v>348082</v>
      </c>
      <c r="F378" s="224">
        <f t="shared" si="44"/>
        <v>348082</v>
      </c>
    </row>
    <row r="379" spans="1:6" ht="60" x14ac:dyDescent="0.25">
      <c r="A379" s="98" t="s">
        <v>376</v>
      </c>
      <c r="B379" s="87" t="s">
        <v>472</v>
      </c>
      <c r="C379" s="217" t="s">
        <v>424</v>
      </c>
      <c r="D379" s="225">
        <v>348082</v>
      </c>
      <c r="E379" s="222">
        <v>348082</v>
      </c>
      <c r="F379" s="222">
        <v>348082</v>
      </c>
    </row>
    <row r="380" spans="1:6" ht="36" x14ac:dyDescent="0.25">
      <c r="A380" s="94" t="s">
        <v>388</v>
      </c>
      <c r="B380" s="86" t="s">
        <v>389</v>
      </c>
      <c r="C380" s="210"/>
      <c r="D380" s="223">
        <f t="shared" ref="D380:F382" si="45">D381</f>
        <v>830000</v>
      </c>
      <c r="E380" s="223">
        <f t="shared" si="45"/>
        <v>830000</v>
      </c>
      <c r="F380" s="223">
        <f t="shared" si="45"/>
        <v>830000</v>
      </c>
    </row>
    <row r="381" spans="1:6" ht="24" x14ac:dyDescent="0.25">
      <c r="A381" s="98" t="s">
        <v>390</v>
      </c>
      <c r="B381" s="87" t="s">
        <v>391</v>
      </c>
      <c r="C381" s="209"/>
      <c r="D381" s="224">
        <f t="shared" si="45"/>
        <v>830000</v>
      </c>
      <c r="E381" s="224">
        <f t="shared" si="45"/>
        <v>830000</v>
      </c>
      <c r="F381" s="224">
        <f t="shared" si="45"/>
        <v>830000</v>
      </c>
    </row>
    <row r="382" spans="1:6" ht="24" x14ac:dyDescent="0.25">
      <c r="A382" s="98" t="s">
        <v>374</v>
      </c>
      <c r="B382" s="87" t="s">
        <v>392</v>
      </c>
      <c r="C382" s="209"/>
      <c r="D382" s="224">
        <f t="shared" si="45"/>
        <v>830000</v>
      </c>
      <c r="E382" s="224">
        <f t="shared" si="45"/>
        <v>830000</v>
      </c>
      <c r="F382" s="224">
        <f t="shared" si="45"/>
        <v>830000</v>
      </c>
    </row>
    <row r="383" spans="1:6" ht="60" x14ac:dyDescent="0.25">
      <c r="A383" s="98" t="s">
        <v>376</v>
      </c>
      <c r="B383" s="87" t="s">
        <v>392</v>
      </c>
      <c r="C383" s="209">
        <v>100</v>
      </c>
      <c r="D383" s="224">
        <v>830000</v>
      </c>
      <c r="E383" s="227">
        <v>830000</v>
      </c>
      <c r="F383" s="227">
        <v>830000</v>
      </c>
    </row>
    <row r="384" spans="1:6" ht="36" x14ac:dyDescent="0.25">
      <c r="A384" s="206" t="s">
        <v>535</v>
      </c>
      <c r="B384" s="236" t="s">
        <v>536</v>
      </c>
      <c r="C384" s="218"/>
      <c r="D384" s="223">
        <f>D385</f>
        <v>4015060</v>
      </c>
      <c r="E384" s="223">
        <f>E385</f>
        <v>100000</v>
      </c>
      <c r="F384" s="223">
        <f>F385</f>
        <v>100000</v>
      </c>
    </row>
    <row r="385" spans="1:6" ht="24" x14ac:dyDescent="0.25">
      <c r="A385" s="121" t="s">
        <v>537</v>
      </c>
      <c r="B385" s="237" t="s">
        <v>538</v>
      </c>
      <c r="C385" s="219"/>
      <c r="D385" s="224">
        <f>D388+D386</f>
        <v>4015060</v>
      </c>
      <c r="E385" s="224">
        <f>E388+E386</f>
        <v>100000</v>
      </c>
      <c r="F385" s="224">
        <f>F388+F386</f>
        <v>100000</v>
      </c>
    </row>
    <row r="386" spans="1:6" ht="48" x14ac:dyDescent="0.25">
      <c r="A386" s="98" t="s">
        <v>453</v>
      </c>
      <c r="B386" s="238" t="s">
        <v>454</v>
      </c>
      <c r="C386" s="89"/>
      <c r="D386" s="224">
        <f>D387</f>
        <v>1986</v>
      </c>
      <c r="E386" s="224">
        <f>E387</f>
        <v>0</v>
      </c>
      <c r="F386" s="224">
        <f>F387</f>
        <v>0</v>
      </c>
    </row>
    <row r="387" spans="1:6" ht="24" x14ac:dyDescent="0.25">
      <c r="A387" s="98" t="s">
        <v>407</v>
      </c>
      <c r="B387" s="238" t="s">
        <v>454</v>
      </c>
      <c r="C387" s="89">
        <v>200</v>
      </c>
      <c r="D387" s="224">
        <v>1986</v>
      </c>
      <c r="E387" s="224">
        <v>0</v>
      </c>
      <c r="F387" s="224">
        <v>0</v>
      </c>
    </row>
    <row r="388" spans="1:6" ht="24" x14ac:dyDescent="0.25">
      <c r="A388" s="121" t="s">
        <v>539</v>
      </c>
      <c r="B388" s="237" t="s">
        <v>540</v>
      </c>
      <c r="C388" s="219"/>
      <c r="D388" s="224">
        <f>D389+D390</f>
        <v>4013074</v>
      </c>
      <c r="E388" s="224">
        <f>E389+E390</f>
        <v>100000</v>
      </c>
      <c r="F388" s="224">
        <f>F389+F390</f>
        <v>100000</v>
      </c>
    </row>
    <row r="389" spans="1:6" ht="24" x14ac:dyDescent="0.25">
      <c r="A389" s="98" t="s">
        <v>387</v>
      </c>
      <c r="B389" s="237" t="s">
        <v>540</v>
      </c>
      <c r="C389" s="219" t="s">
        <v>541</v>
      </c>
      <c r="D389" s="224">
        <v>525000</v>
      </c>
      <c r="E389" s="222">
        <v>100000</v>
      </c>
      <c r="F389" s="222">
        <v>100000</v>
      </c>
    </row>
    <row r="390" spans="1:6" x14ac:dyDescent="0.25">
      <c r="A390" s="98" t="s">
        <v>440</v>
      </c>
      <c r="B390" s="237" t="s">
        <v>540</v>
      </c>
      <c r="C390" s="219" t="s">
        <v>542</v>
      </c>
      <c r="D390" s="226">
        <v>3488074</v>
      </c>
      <c r="E390" s="222">
        <v>0</v>
      </c>
      <c r="F390" s="222">
        <v>0</v>
      </c>
    </row>
    <row r="391" spans="1:6" ht="24" x14ac:dyDescent="0.25">
      <c r="A391" s="94" t="s">
        <v>444</v>
      </c>
      <c r="B391" s="86" t="s">
        <v>445</v>
      </c>
      <c r="C391" s="210"/>
      <c r="D391" s="223">
        <f>D392+D404+D401</f>
        <v>5529740</v>
      </c>
      <c r="E391" s="223">
        <f t="shared" ref="E391:F391" si="46">E392+E404+E401</f>
        <v>3897740</v>
      </c>
      <c r="F391" s="223">
        <f t="shared" si="46"/>
        <v>3959740</v>
      </c>
    </row>
    <row r="392" spans="1:6" ht="24" x14ac:dyDescent="0.25">
      <c r="A392" s="98" t="s">
        <v>543</v>
      </c>
      <c r="B392" s="87" t="s">
        <v>544</v>
      </c>
      <c r="C392" s="209"/>
      <c r="D392" s="224">
        <f>D393+D396+D398</f>
        <v>1917000</v>
      </c>
      <c r="E392" s="224">
        <f>E393+E396+E398</f>
        <v>1785000</v>
      </c>
      <c r="F392" s="224">
        <f>F393+F396+F398</f>
        <v>1847000</v>
      </c>
    </row>
    <row r="393" spans="1:6" ht="24" x14ac:dyDescent="0.25">
      <c r="A393" s="98" t="s">
        <v>539</v>
      </c>
      <c r="B393" s="87" t="s">
        <v>545</v>
      </c>
      <c r="C393" s="209"/>
      <c r="D393" s="224">
        <f>D394+D395</f>
        <v>292000</v>
      </c>
      <c r="E393" s="224">
        <f>E394+E395</f>
        <v>92000</v>
      </c>
      <c r="F393" s="224">
        <f>F394+F395</f>
        <v>92000</v>
      </c>
    </row>
    <row r="394" spans="1:6" ht="24" x14ac:dyDescent="0.25">
      <c r="A394" s="204" t="s">
        <v>527</v>
      </c>
      <c r="B394" s="87" t="s">
        <v>545</v>
      </c>
      <c r="C394" s="209">
        <v>300</v>
      </c>
      <c r="D394" s="225">
        <v>42000</v>
      </c>
      <c r="E394" s="222">
        <v>42000</v>
      </c>
      <c r="F394" s="222">
        <v>42000</v>
      </c>
    </row>
    <row r="395" spans="1:6" x14ac:dyDescent="0.25">
      <c r="A395" s="98" t="s">
        <v>440</v>
      </c>
      <c r="B395" s="87" t="s">
        <v>545</v>
      </c>
      <c r="C395" s="209">
        <v>800</v>
      </c>
      <c r="D395" s="231">
        <v>250000</v>
      </c>
      <c r="E395" s="222">
        <v>50000</v>
      </c>
      <c r="F395" s="222">
        <v>50000</v>
      </c>
    </row>
    <row r="396" spans="1:6" ht="24" x14ac:dyDescent="0.25">
      <c r="A396" s="98" t="s">
        <v>546</v>
      </c>
      <c r="B396" s="87" t="s">
        <v>547</v>
      </c>
      <c r="C396" s="209"/>
      <c r="D396" s="224">
        <f>D397</f>
        <v>10000</v>
      </c>
      <c r="E396" s="224">
        <f>E397</f>
        <v>0</v>
      </c>
      <c r="F396" s="224">
        <f>F397</f>
        <v>0</v>
      </c>
    </row>
    <row r="397" spans="1:6" ht="24" x14ac:dyDescent="0.25">
      <c r="A397" s="98" t="s">
        <v>387</v>
      </c>
      <c r="B397" s="87" t="s">
        <v>547</v>
      </c>
      <c r="C397" s="209">
        <v>200</v>
      </c>
      <c r="D397" s="224">
        <v>10000</v>
      </c>
      <c r="E397" s="227"/>
      <c r="F397" s="227"/>
    </row>
    <row r="398" spans="1:6" ht="36" x14ac:dyDescent="0.25">
      <c r="A398" s="98" t="s">
        <v>548</v>
      </c>
      <c r="B398" s="87" t="s">
        <v>549</v>
      </c>
      <c r="C398" s="209"/>
      <c r="D398" s="224">
        <f>D399+D400</f>
        <v>1615000</v>
      </c>
      <c r="E398" s="224">
        <f>E399+E400</f>
        <v>1693000</v>
      </c>
      <c r="F398" s="224">
        <f>F399+F400</f>
        <v>1755000</v>
      </c>
    </row>
    <row r="399" spans="1:6" ht="60" x14ac:dyDescent="0.25">
      <c r="A399" s="98" t="s">
        <v>376</v>
      </c>
      <c r="B399" s="87" t="s">
        <v>549</v>
      </c>
      <c r="C399" s="209">
        <v>100</v>
      </c>
      <c r="D399" s="222">
        <v>1100000</v>
      </c>
      <c r="E399" s="222">
        <v>1100000</v>
      </c>
      <c r="F399" s="222">
        <v>1100000</v>
      </c>
    </row>
    <row r="400" spans="1:6" ht="24" x14ac:dyDescent="0.25">
      <c r="A400" s="98" t="s">
        <v>387</v>
      </c>
      <c r="B400" s="87" t="s">
        <v>549</v>
      </c>
      <c r="C400" s="209">
        <v>200</v>
      </c>
      <c r="D400" s="224">
        <v>515000</v>
      </c>
      <c r="E400" s="224">
        <v>593000</v>
      </c>
      <c r="F400" s="224">
        <v>655000</v>
      </c>
    </row>
    <row r="401" spans="1:6" ht="25.5" x14ac:dyDescent="0.25">
      <c r="A401" s="305" t="s">
        <v>1121</v>
      </c>
      <c r="B401" s="321" t="s">
        <v>1122</v>
      </c>
      <c r="C401" s="303"/>
      <c r="D401" s="319">
        <f>D402</f>
        <v>1500000</v>
      </c>
      <c r="E401" s="319">
        <f t="shared" ref="E401:F402" si="47">E402</f>
        <v>0</v>
      </c>
      <c r="F401" s="319">
        <f t="shared" si="47"/>
        <v>0</v>
      </c>
    </row>
    <row r="402" spans="1:6" x14ac:dyDescent="0.25">
      <c r="A402" s="306" t="s">
        <v>1123</v>
      </c>
      <c r="B402" s="321" t="s">
        <v>1124</v>
      </c>
      <c r="C402" s="303"/>
      <c r="D402" s="319">
        <f>D403</f>
        <v>1500000</v>
      </c>
      <c r="E402" s="319">
        <f t="shared" si="47"/>
        <v>0</v>
      </c>
      <c r="F402" s="319">
        <f t="shared" si="47"/>
        <v>0</v>
      </c>
    </row>
    <row r="403" spans="1:6" x14ac:dyDescent="0.25">
      <c r="A403" s="301" t="s">
        <v>440</v>
      </c>
      <c r="B403" s="321" t="s">
        <v>1124</v>
      </c>
      <c r="C403" s="303">
        <v>800</v>
      </c>
      <c r="D403" s="319">
        <v>1500000</v>
      </c>
      <c r="E403" s="319">
        <v>0</v>
      </c>
      <c r="F403" s="319">
        <v>0</v>
      </c>
    </row>
    <row r="404" spans="1:6" ht="36" x14ac:dyDescent="0.25">
      <c r="A404" s="98" t="s">
        <v>446</v>
      </c>
      <c r="B404" s="87" t="s">
        <v>447</v>
      </c>
      <c r="C404" s="209"/>
      <c r="D404" s="224">
        <f>D405+D408</f>
        <v>2112740</v>
      </c>
      <c r="E404" s="224">
        <f>E405+E408</f>
        <v>2112740</v>
      </c>
      <c r="F404" s="224">
        <f>F405+F408</f>
        <v>2112740</v>
      </c>
    </row>
    <row r="405" spans="1:6" ht="36" x14ac:dyDescent="0.25">
      <c r="A405" s="98" t="s">
        <v>807</v>
      </c>
      <c r="B405" s="87" t="s">
        <v>938</v>
      </c>
      <c r="C405" s="209"/>
      <c r="D405" s="224">
        <f>D406</f>
        <v>2077930</v>
      </c>
      <c r="E405" s="224">
        <f>E406</f>
        <v>2077930</v>
      </c>
      <c r="F405" s="224">
        <f>F406</f>
        <v>2077930</v>
      </c>
    </row>
    <row r="406" spans="1:6" ht="24" x14ac:dyDescent="0.25">
      <c r="A406" s="98" t="s">
        <v>387</v>
      </c>
      <c r="B406" s="87" t="s">
        <v>938</v>
      </c>
      <c r="C406" s="209">
        <v>200</v>
      </c>
      <c r="D406" s="224">
        <v>2077930</v>
      </c>
      <c r="E406" s="222">
        <v>2077930</v>
      </c>
      <c r="F406" s="222">
        <v>2077930</v>
      </c>
    </row>
    <row r="407" spans="1:6" ht="60" x14ac:dyDescent="0.25">
      <c r="A407" s="98" t="s">
        <v>448</v>
      </c>
      <c r="B407" s="87" t="s">
        <v>908</v>
      </c>
      <c r="C407" s="209"/>
      <c r="D407" s="224">
        <f>D408</f>
        <v>34810</v>
      </c>
      <c r="E407" s="224">
        <f>E408</f>
        <v>34810</v>
      </c>
      <c r="F407" s="224">
        <f>F408</f>
        <v>34810</v>
      </c>
    </row>
    <row r="408" spans="1:6" ht="60" x14ac:dyDescent="0.25">
      <c r="A408" s="98" t="s">
        <v>376</v>
      </c>
      <c r="B408" s="87" t="s">
        <v>908</v>
      </c>
      <c r="C408" s="209">
        <v>100</v>
      </c>
      <c r="D408" s="224">
        <v>34810</v>
      </c>
      <c r="E408" s="222">
        <v>34810</v>
      </c>
      <c r="F408" s="222">
        <v>34810</v>
      </c>
    </row>
    <row r="409" spans="1:6" ht="24" x14ac:dyDescent="0.25">
      <c r="A409" s="94" t="s">
        <v>475</v>
      </c>
      <c r="B409" s="86" t="s">
        <v>476</v>
      </c>
      <c r="C409" s="210"/>
      <c r="D409" s="223">
        <f t="shared" ref="D409:F411" si="48">D410</f>
        <v>1200000</v>
      </c>
      <c r="E409" s="223">
        <f t="shared" si="48"/>
        <v>200000</v>
      </c>
      <c r="F409" s="223">
        <f t="shared" si="48"/>
        <v>200000</v>
      </c>
    </row>
    <row r="410" spans="1:6" x14ac:dyDescent="0.25">
      <c r="A410" s="98" t="s">
        <v>477</v>
      </c>
      <c r="B410" s="87" t="s">
        <v>478</v>
      </c>
      <c r="C410" s="209"/>
      <c r="D410" s="224">
        <f t="shared" si="48"/>
        <v>1200000</v>
      </c>
      <c r="E410" s="224">
        <f t="shared" si="48"/>
        <v>200000</v>
      </c>
      <c r="F410" s="224">
        <f t="shared" si="48"/>
        <v>200000</v>
      </c>
    </row>
    <row r="411" spans="1:6" x14ac:dyDescent="0.25">
      <c r="A411" s="152" t="s">
        <v>479</v>
      </c>
      <c r="B411" s="87" t="s">
        <v>480</v>
      </c>
      <c r="C411" s="209"/>
      <c r="D411" s="224">
        <f t="shared" si="48"/>
        <v>1200000</v>
      </c>
      <c r="E411" s="224">
        <f t="shared" si="48"/>
        <v>200000</v>
      </c>
      <c r="F411" s="224">
        <f t="shared" si="48"/>
        <v>200000</v>
      </c>
    </row>
    <row r="412" spans="1:6" x14ac:dyDescent="0.25">
      <c r="A412" s="98" t="s">
        <v>440</v>
      </c>
      <c r="B412" s="87" t="s">
        <v>480</v>
      </c>
      <c r="C412" s="209">
        <v>800</v>
      </c>
      <c r="D412" s="222">
        <v>1200000</v>
      </c>
      <c r="E412" s="227">
        <v>200000</v>
      </c>
      <c r="F412" s="227">
        <v>200000</v>
      </c>
    </row>
    <row r="413" spans="1:6" ht="36" x14ac:dyDescent="0.25">
      <c r="A413" s="94" t="s">
        <v>550</v>
      </c>
      <c r="B413" s="86" t="s">
        <v>551</v>
      </c>
      <c r="C413" s="210"/>
      <c r="D413" s="223">
        <f t="shared" ref="D413:F414" si="49">D414</f>
        <v>10562000</v>
      </c>
      <c r="E413" s="223">
        <f t="shared" si="49"/>
        <v>9311000</v>
      </c>
      <c r="F413" s="223">
        <f t="shared" si="49"/>
        <v>9511000</v>
      </c>
    </row>
    <row r="414" spans="1:6" ht="36" x14ac:dyDescent="0.25">
      <c r="A414" s="98" t="s">
        <v>921</v>
      </c>
      <c r="B414" s="87" t="s">
        <v>553</v>
      </c>
      <c r="C414" s="209"/>
      <c r="D414" s="224">
        <f t="shared" si="49"/>
        <v>10562000</v>
      </c>
      <c r="E414" s="224">
        <f t="shared" si="49"/>
        <v>9311000</v>
      </c>
      <c r="F414" s="224">
        <f t="shared" si="49"/>
        <v>9511000</v>
      </c>
    </row>
    <row r="415" spans="1:6" ht="24" x14ac:dyDescent="0.25">
      <c r="A415" s="98" t="s">
        <v>533</v>
      </c>
      <c r="B415" s="87" t="s">
        <v>554</v>
      </c>
      <c r="C415" s="209"/>
      <c r="D415" s="224">
        <f>D416+D417+D418</f>
        <v>10562000</v>
      </c>
      <c r="E415" s="224">
        <f>E416+E417+E418</f>
        <v>9311000</v>
      </c>
      <c r="F415" s="224">
        <f>F416+F417+F418</f>
        <v>9511000</v>
      </c>
    </row>
    <row r="416" spans="1:6" ht="60" x14ac:dyDescent="0.25">
      <c r="A416" s="98" t="s">
        <v>376</v>
      </c>
      <c r="B416" s="87" t="s">
        <v>554</v>
      </c>
      <c r="C416" s="209">
        <v>100</v>
      </c>
      <c r="D416" s="224">
        <v>5136000</v>
      </c>
      <c r="E416" s="222">
        <v>5136000</v>
      </c>
      <c r="F416" s="222">
        <v>5136000</v>
      </c>
    </row>
    <row r="417" spans="1:6" ht="24" x14ac:dyDescent="0.25">
      <c r="A417" s="98" t="s">
        <v>387</v>
      </c>
      <c r="B417" s="87" t="s">
        <v>554</v>
      </c>
      <c r="C417" s="209">
        <v>200</v>
      </c>
      <c r="D417" s="222">
        <v>5351000</v>
      </c>
      <c r="E417" s="222">
        <v>4100000</v>
      </c>
      <c r="F417" s="222">
        <v>4300000</v>
      </c>
    </row>
    <row r="418" spans="1:6" x14ac:dyDescent="0.25">
      <c r="A418" s="98" t="s">
        <v>440</v>
      </c>
      <c r="B418" s="87" t="s">
        <v>554</v>
      </c>
      <c r="C418" s="209">
        <v>800</v>
      </c>
      <c r="D418" s="222">
        <v>75000</v>
      </c>
      <c r="E418" s="222">
        <v>75000</v>
      </c>
      <c r="F418" s="222">
        <v>75000</v>
      </c>
    </row>
  </sheetData>
  <mergeCells count="14">
    <mergeCell ref="C6:F6"/>
    <mergeCell ref="B7:F7"/>
    <mergeCell ref="B8:D8"/>
    <mergeCell ref="A9:F9"/>
    <mergeCell ref="A13:A14"/>
    <mergeCell ref="D13:F13"/>
    <mergeCell ref="B13:B14"/>
    <mergeCell ref="C13:C14"/>
    <mergeCell ref="D5:F5"/>
    <mergeCell ref="B1:D1"/>
    <mergeCell ref="E1:F1"/>
    <mergeCell ref="D2:F2"/>
    <mergeCell ref="D3:F3"/>
    <mergeCell ref="D4:F4"/>
  </mergeCells>
  <hyperlinks>
    <hyperlink ref="A219" r:id="rId1" display="consultantplus://offline/ref=C6EF3AE28B6C46D1117CBBA251A07B11C6C7C5768D67668B05322DA1BBA42282C9440EEF08E6CC43400635U6VBM"/>
    <hyperlink ref="A225" r:id="rId2" display="consultantplus://offline/ref=C6EF3AE28B6C46D1117CBBA251A07B11C6C7C5768D67668B05322DA1BBA42282C9440EEF08E6CC43400F35U6VFM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16" workbookViewId="0">
      <selection activeCell="C4" sqref="C4:D4"/>
    </sheetView>
  </sheetViews>
  <sheetFormatPr defaultRowHeight="15" x14ac:dyDescent="0.25"/>
  <cols>
    <col min="1" max="1" width="23.42578125" customWidth="1"/>
    <col min="2" max="2" width="25.7109375" customWidth="1"/>
    <col min="3" max="3" width="25.85546875" customWidth="1"/>
    <col min="4" max="4" width="27.85546875" customWidth="1"/>
  </cols>
  <sheetData>
    <row r="1" spans="1:4" x14ac:dyDescent="0.25">
      <c r="A1" s="1"/>
      <c r="B1" s="1"/>
      <c r="C1" s="5"/>
      <c r="D1" s="5" t="s">
        <v>1039</v>
      </c>
    </row>
    <row r="2" spans="1:4" x14ac:dyDescent="0.25">
      <c r="A2" s="4"/>
      <c r="B2" s="4"/>
      <c r="C2" s="340" t="s">
        <v>310</v>
      </c>
      <c r="D2" s="340"/>
    </row>
    <row r="3" spans="1:4" x14ac:dyDescent="0.25">
      <c r="A3" s="1"/>
      <c r="B3" s="1"/>
      <c r="C3" s="340" t="s">
        <v>172</v>
      </c>
      <c r="D3" s="340"/>
    </row>
    <row r="4" spans="1:4" x14ac:dyDescent="0.25">
      <c r="A4" s="1"/>
      <c r="B4" s="1"/>
      <c r="C4" s="340" t="s">
        <v>1140</v>
      </c>
      <c r="D4" s="340"/>
    </row>
    <row r="5" spans="1:4" x14ac:dyDescent="0.25">
      <c r="A5" s="1"/>
      <c r="B5" s="193"/>
      <c r="C5" s="340" t="s">
        <v>355</v>
      </c>
      <c r="D5" s="340"/>
    </row>
    <row r="6" spans="1:4" x14ac:dyDescent="0.25">
      <c r="A6" s="1"/>
      <c r="B6" s="193"/>
      <c r="C6" s="340" t="s">
        <v>968</v>
      </c>
      <c r="D6" s="340"/>
    </row>
    <row r="7" spans="1:4" x14ac:dyDescent="0.25">
      <c r="A7" s="72"/>
      <c r="B7" s="72"/>
      <c r="C7" s="354" t="s">
        <v>357</v>
      </c>
      <c r="D7" s="354"/>
    </row>
    <row r="8" spans="1:4" ht="16.5" thickBot="1" x14ac:dyDescent="0.3">
      <c r="A8" s="241"/>
    </row>
    <row r="9" spans="1:4" ht="64.5" customHeight="1" thickBot="1" x14ac:dyDescent="0.3">
      <c r="A9" s="358" t="s">
        <v>1040</v>
      </c>
      <c r="B9" s="359"/>
      <c r="C9" s="359"/>
      <c r="D9" s="360"/>
    </row>
    <row r="10" spans="1:4" x14ac:dyDescent="0.25">
      <c r="A10" s="361" t="s">
        <v>1059</v>
      </c>
      <c r="B10" s="361"/>
      <c r="C10" s="361"/>
      <c r="D10" s="361"/>
    </row>
    <row r="11" spans="1:4" x14ac:dyDescent="0.25">
      <c r="A11" s="361"/>
      <c r="B11" s="361"/>
      <c r="C11" s="361"/>
      <c r="D11" s="361"/>
    </row>
    <row r="12" spans="1:4" x14ac:dyDescent="0.25">
      <c r="A12" s="361"/>
      <c r="B12" s="361"/>
      <c r="C12" s="361"/>
      <c r="D12" s="361"/>
    </row>
    <row r="13" spans="1:4" ht="15.75" x14ac:dyDescent="0.25">
      <c r="A13" s="362"/>
      <c r="B13" s="362"/>
      <c r="C13" s="70"/>
      <c r="D13" s="242" t="s">
        <v>1041</v>
      </c>
    </row>
    <row r="14" spans="1:4" x14ac:dyDescent="0.25">
      <c r="A14" s="363" t="s">
        <v>1042</v>
      </c>
      <c r="B14" s="366" t="s">
        <v>972</v>
      </c>
      <c r="C14" s="367"/>
      <c r="D14" s="368"/>
    </row>
    <row r="15" spans="1:4" x14ac:dyDescent="0.25">
      <c r="A15" s="364"/>
      <c r="B15" s="369" t="s">
        <v>315</v>
      </c>
      <c r="C15" s="370" t="s">
        <v>316</v>
      </c>
      <c r="D15" s="370" t="s">
        <v>317</v>
      </c>
    </row>
    <row r="16" spans="1:4" x14ac:dyDescent="0.25">
      <c r="A16" s="365"/>
      <c r="B16" s="369"/>
      <c r="C16" s="371"/>
      <c r="D16" s="371"/>
    </row>
    <row r="17" spans="1:4" x14ac:dyDescent="0.25">
      <c r="A17" s="153" t="s">
        <v>1043</v>
      </c>
      <c r="B17" s="246">
        <v>637484</v>
      </c>
      <c r="C17" s="247">
        <v>540606</v>
      </c>
      <c r="D17" s="247">
        <v>509987</v>
      </c>
    </row>
    <row r="18" spans="1:4" x14ac:dyDescent="0.25">
      <c r="A18" s="153" t="s">
        <v>1044</v>
      </c>
      <c r="B18" s="246">
        <v>1813730</v>
      </c>
      <c r="C18" s="247">
        <v>1544443</v>
      </c>
      <c r="D18" s="247">
        <v>1450985</v>
      </c>
    </row>
    <row r="19" spans="1:4" x14ac:dyDescent="0.25">
      <c r="A19" s="153" t="s">
        <v>1045</v>
      </c>
      <c r="B19" s="246">
        <v>446497</v>
      </c>
      <c r="C19" s="247">
        <v>380843</v>
      </c>
      <c r="D19" s="247">
        <v>357197</v>
      </c>
    </row>
    <row r="20" spans="1:4" x14ac:dyDescent="0.25">
      <c r="A20" s="153" t="s">
        <v>1046</v>
      </c>
      <c r="B20" s="246">
        <v>435528</v>
      </c>
      <c r="C20" s="247">
        <v>373716</v>
      </c>
      <c r="D20" s="247">
        <v>348422</v>
      </c>
    </row>
    <row r="21" spans="1:4" x14ac:dyDescent="0.25">
      <c r="A21" s="153" t="s">
        <v>1047</v>
      </c>
      <c r="B21" s="246">
        <v>1112370</v>
      </c>
      <c r="C21" s="247">
        <v>997466</v>
      </c>
      <c r="D21" s="247">
        <v>889896</v>
      </c>
    </row>
    <row r="22" spans="1:4" x14ac:dyDescent="0.25">
      <c r="A22" s="153" t="s">
        <v>1048</v>
      </c>
      <c r="B22" s="246">
        <v>561347</v>
      </c>
      <c r="C22" s="247">
        <v>480330</v>
      </c>
      <c r="D22" s="247">
        <v>449077</v>
      </c>
    </row>
    <row r="23" spans="1:4" x14ac:dyDescent="0.25">
      <c r="A23" s="153" t="s">
        <v>1049</v>
      </c>
      <c r="B23" s="246">
        <v>562637</v>
      </c>
      <c r="C23" s="247">
        <v>487170</v>
      </c>
      <c r="D23" s="247">
        <v>450110</v>
      </c>
    </row>
    <row r="24" spans="1:4" x14ac:dyDescent="0.25">
      <c r="A24" s="153" t="s">
        <v>1050</v>
      </c>
      <c r="B24" s="246">
        <v>785886</v>
      </c>
      <c r="C24" s="247">
        <v>667414</v>
      </c>
      <c r="D24" s="247">
        <v>628708</v>
      </c>
    </row>
    <row r="25" spans="1:4" x14ac:dyDescent="0.25">
      <c r="A25" s="153" t="s">
        <v>1051</v>
      </c>
      <c r="B25" s="246">
        <v>577477</v>
      </c>
      <c r="C25" s="247">
        <v>505156</v>
      </c>
      <c r="D25" s="247">
        <v>461982</v>
      </c>
    </row>
    <row r="26" spans="1:4" x14ac:dyDescent="0.25">
      <c r="A26" s="153" t="s">
        <v>1052</v>
      </c>
      <c r="B26" s="246">
        <v>469725</v>
      </c>
      <c r="C26" s="247">
        <v>401508</v>
      </c>
      <c r="D26" s="247">
        <v>375780</v>
      </c>
    </row>
    <row r="27" spans="1:4" x14ac:dyDescent="0.25">
      <c r="A27" s="153" t="s">
        <v>1053</v>
      </c>
      <c r="B27" s="246">
        <v>427785</v>
      </c>
      <c r="C27" s="247">
        <v>366251</v>
      </c>
      <c r="D27" s="247">
        <v>342228</v>
      </c>
    </row>
    <row r="28" spans="1:4" x14ac:dyDescent="0.25">
      <c r="A28" s="153" t="s">
        <v>1054</v>
      </c>
      <c r="B28" s="246">
        <v>482629</v>
      </c>
      <c r="C28" s="247">
        <v>412140</v>
      </c>
      <c r="D28" s="247">
        <v>386103</v>
      </c>
    </row>
    <row r="29" spans="1:4" x14ac:dyDescent="0.25">
      <c r="A29" s="153" t="s">
        <v>1055</v>
      </c>
      <c r="B29" s="246">
        <v>625224</v>
      </c>
      <c r="C29" s="247">
        <v>530526</v>
      </c>
      <c r="D29" s="247">
        <v>500179</v>
      </c>
    </row>
    <row r="30" spans="1:4" x14ac:dyDescent="0.25">
      <c r="A30" s="153" t="s">
        <v>1056</v>
      </c>
      <c r="B30" s="246">
        <v>252929</v>
      </c>
      <c r="C30" s="247">
        <v>216904</v>
      </c>
      <c r="D30" s="247">
        <v>202344</v>
      </c>
    </row>
    <row r="31" spans="1:4" x14ac:dyDescent="0.25">
      <c r="A31" s="248" t="s">
        <v>1057</v>
      </c>
      <c r="B31" s="249">
        <f>SUM(B17:B30)</f>
        <v>9191248</v>
      </c>
      <c r="C31" s="249">
        <f t="shared" ref="C31:D31" si="0">SUM(C17:C30)</f>
        <v>7904473</v>
      </c>
      <c r="D31" s="249">
        <f t="shared" si="0"/>
        <v>7352998</v>
      </c>
    </row>
    <row r="32" spans="1:4" ht="15.75" x14ac:dyDescent="0.25">
      <c r="A32" s="241"/>
      <c r="B32" s="70"/>
      <c r="C32" s="70"/>
      <c r="D32" s="70"/>
    </row>
    <row r="33" spans="1:4" ht="15.75" x14ac:dyDescent="0.25">
      <c r="A33" s="70"/>
      <c r="B33" s="70"/>
      <c r="C33" s="70"/>
      <c r="D33" s="70"/>
    </row>
    <row r="34" spans="1:4" x14ac:dyDescent="0.25">
      <c r="A34" s="372" t="s">
        <v>608</v>
      </c>
      <c r="B34" s="372"/>
      <c r="C34" s="372"/>
      <c r="D34" s="372"/>
    </row>
    <row r="35" spans="1:4" x14ac:dyDescent="0.25">
      <c r="A35" s="372"/>
      <c r="B35" s="372"/>
      <c r="C35" s="372"/>
      <c r="D35" s="372"/>
    </row>
    <row r="36" spans="1:4" ht="15.75" x14ac:dyDescent="0.25">
      <c r="A36" s="243"/>
      <c r="B36" s="243"/>
      <c r="C36" s="243"/>
      <c r="D36" s="243"/>
    </row>
    <row r="37" spans="1:4" ht="15.75" x14ac:dyDescent="0.25">
      <c r="A37" s="70"/>
      <c r="B37" s="70"/>
      <c r="C37" s="70"/>
      <c r="D37" s="242" t="s">
        <v>1058</v>
      </c>
    </row>
    <row r="38" spans="1:4" x14ac:dyDescent="0.25">
      <c r="A38" s="363" t="s">
        <v>1042</v>
      </c>
      <c r="B38" s="373" t="s">
        <v>972</v>
      </c>
      <c r="C38" s="374"/>
      <c r="D38" s="375"/>
    </row>
    <row r="39" spans="1:4" x14ac:dyDescent="0.25">
      <c r="A39" s="364"/>
      <c r="B39" s="369" t="s">
        <v>315</v>
      </c>
      <c r="C39" s="369" t="s">
        <v>316</v>
      </c>
      <c r="D39" s="369" t="s">
        <v>317</v>
      </c>
    </row>
    <row r="40" spans="1:4" x14ac:dyDescent="0.25">
      <c r="A40" s="365"/>
      <c r="B40" s="369"/>
      <c r="C40" s="369"/>
      <c r="D40" s="369"/>
    </row>
    <row r="41" spans="1:4" x14ac:dyDescent="0.25">
      <c r="A41" s="245"/>
      <c r="B41" s="244"/>
      <c r="C41" s="244"/>
      <c r="D41" s="244"/>
    </row>
    <row r="42" spans="1:4" x14ac:dyDescent="0.25">
      <c r="A42" s="153" t="s">
        <v>1044</v>
      </c>
      <c r="B42" s="153">
        <v>1638380</v>
      </c>
      <c r="C42" s="153"/>
      <c r="D42" s="153"/>
    </row>
    <row r="43" spans="1:4" x14ac:dyDescent="0.25">
      <c r="A43" s="153" t="s">
        <v>1057</v>
      </c>
      <c r="B43" s="153">
        <f>SUM(B42)</f>
        <v>1638380</v>
      </c>
      <c r="C43" s="153"/>
      <c r="D43" s="153"/>
    </row>
  </sheetData>
  <mergeCells count="20">
    <mergeCell ref="A34:D35"/>
    <mergeCell ref="A38:A40"/>
    <mergeCell ref="B38:D38"/>
    <mergeCell ref="B39:B40"/>
    <mergeCell ref="C39:C40"/>
    <mergeCell ref="D39:D40"/>
    <mergeCell ref="A9:D9"/>
    <mergeCell ref="A10:D12"/>
    <mergeCell ref="A13:B13"/>
    <mergeCell ref="A14:A16"/>
    <mergeCell ref="B14:D14"/>
    <mergeCell ref="B15:B16"/>
    <mergeCell ref="C15:C16"/>
    <mergeCell ref="D15:D16"/>
    <mergeCell ref="C7:D7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22" workbookViewId="0">
      <selection activeCell="C5" sqref="C5:D5"/>
    </sheetView>
  </sheetViews>
  <sheetFormatPr defaultRowHeight="15" x14ac:dyDescent="0.25"/>
  <cols>
    <col min="2" max="2" width="39.5703125" customWidth="1"/>
    <col min="3" max="3" width="21.85546875" customWidth="1"/>
    <col min="4" max="4" width="29.7109375" customWidth="1"/>
  </cols>
  <sheetData>
    <row r="1" spans="1:4" x14ac:dyDescent="0.25">
      <c r="D1" s="250"/>
    </row>
    <row r="2" spans="1:4" ht="15.75" x14ac:dyDescent="0.25">
      <c r="B2" s="70"/>
      <c r="C2" s="376" t="s">
        <v>1060</v>
      </c>
      <c r="D2" s="376"/>
    </row>
    <row r="3" spans="1:4" ht="15.75" x14ac:dyDescent="0.25">
      <c r="B3" s="70"/>
      <c r="C3" s="376" t="s">
        <v>1061</v>
      </c>
      <c r="D3" s="376"/>
    </row>
    <row r="4" spans="1:4" ht="15.75" x14ac:dyDescent="0.25">
      <c r="B4" s="70"/>
      <c r="C4" s="376" t="s">
        <v>172</v>
      </c>
      <c r="D4" s="376"/>
    </row>
    <row r="5" spans="1:4" ht="15.75" x14ac:dyDescent="0.25">
      <c r="B5" s="70"/>
      <c r="C5" s="376" t="s">
        <v>1138</v>
      </c>
      <c r="D5" s="376"/>
    </row>
    <row r="6" spans="1:4" ht="15.75" x14ac:dyDescent="0.25">
      <c r="B6" s="70"/>
      <c r="C6" s="376" t="s">
        <v>355</v>
      </c>
      <c r="D6" s="376"/>
    </row>
    <row r="7" spans="1:4" ht="15.75" x14ac:dyDescent="0.25">
      <c r="B7" s="70"/>
      <c r="C7" s="376" t="s">
        <v>1062</v>
      </c>
      <c r="D7" s="376"/>
    </row>
    <row r="8" spans="1:4" x14ac:dyDescent="0.25">
      <c r="B8" s="71"/>
      <c r="C8" s="376" t="s">
        <v>1063</v>
      </c>
      <c r="D8" s="376"/>
    </row>
    <row r="10" spans="1:4" ht="20.25" x14ac:dyDescent="0.25">
      <c r="A10" s="381" t="s">
        <v>1064</v>
      </c>
      <c r="B10" s="381"/>
      <c r="C10" s="381"/>
      <c r="D10" s="381"/>
    </row>
    <row r="11" spans="1:4" ht="18.75" x14ac:dyDescent="0.25">
      <c r="A11" s="342" t="s">
        <v>1065</v>
      </c>
      <c r="B11" s="342"/>
      <c r="C11" s="342"/>
      <c r="D11" s="342"/>
    </row>
    <row r="12" spans="1:4" ht="18.75" customHeight="1" x14ac:dyDescent="0.25">
      <c r="A12" s="382" t="s">
        <v>1066</v>
      </c>
      <c r="B12" s="382"/>
      <c r="C12" s="382"/>
      <c r="D12" s="382"/>
    </row>
    <row r="13" spans="1:4" ht="18.75" x14ac:dyDescent="0.3">
      <c r="A13" s="251"/>
      <c r="B13" s="251"/>
      <c r="C13" s="251"/>
      <c r="D13" s="251"/>
    </row>
    <row r="14" spans="1:4" x14ac:dyDescent="0.25">
      <c r="A14" s="71"/>
      <c r="B14" s="71" t="s">
        <v>1067</v>
      </c>
      <c r="C14" s="71"/>
      <c r="D14" s="71"/>
    </row>
    <row r="15" spans="1:4" x14ac:dyDescent="0.25">
      <c r="A15" s="71"/>
      <c r="B15" s="71"/>
      <c r="C15" s="71"/>
      <c r="D15" s="71"/>
    </row>
    <row r="16" spans="1:4" ht="75" x14ac:dyDescent="0.25">
      <c r="A16" s="262" t="s">
        <v>1068</v>
      </c>
      <c r="B16" s="266" t="s">
        <v>1069</v>
      </c>
      <c r="C16" s="263" t="s">
        <v>1070</v>
      </c>
      <c r="D16" s="263" t="s">
        <v>1071</v>
      </c>
    </row>
    <row r="17" spans="1:4" ht="18.75" x14ac:dyDescent="0.25">
      <c r="A17" s="255" t="s">
        <v>1072</v>
      </c>
      <c r="B17" s="264" t="s">
        <v>1073</v>
      </c>
      <c r="C17" s="255">
        <v>0</v>
      </c>
      <c r="D17" s="264"/>
    </row>
    <row r="18" spans="1:4" ht="90" customHeight="1" x14ac:dyDescent="0.25">
      <c r="A18" s="274" t="s">
        <v>1074</v>
      </c>
      <c r="B18" s="262" t="s">
        <v>1075</v>
      </c>
      <c r="C18" s="265">
        <v>0</v>
      </c>
      <c r="D18" s="264"/>
    </row>
    <row r="19" spans="1:4" ht="54.75" customHeight="1" x14ac:dyDescent="0.25">
      <c r="A19" s="274" t="s">
        <v>1076</v>
      </c>
      <c r="B19" s="262" t="s">
        <v>1077</v>
      </c>
      <c r="C19" s="260">
        <v>0</v>
      </c>
      <c r="D19" s="257"/>
    </row>
    <row r="20" spans="1:4" ht="18.75" x14ac:dyDescent="0.25">
      <c r="A20" s="275"/>
      <c r="B20" s="276" t="s">
        <v>1078</v>
      </c>
      <c r="C20" s="259">
        <v>0</v>
      </c>
      <c r="D20" s="264"/>
    </row>
    <row r="21" spans="1:4" ht="18.75" x14ac:dyDescent="0.3">
      <c r="A21" s="252"/>
      <c r="B21" s="252"/>
      <c r="C21" s="252"/>
      <c r="D21" s="252"/>
    </row>
    <row r="22" spans="1:4" ht="18.75" x14ac:dyDescent="0.3">
      <c r="A22" s="252"/>
      <c r="B22" s="252"/>
      <c r="C22" s="252"/>
      <c r="D22" s="252"/>
    </row>
    <row r="23" spans="1:4" ht="18.75" x14ac:dyDescent="0.3">
      <c r="A23" s="252"/>
      <c r="B23" s="252" t="s">
        <v>1079</v>
      </c>
      <c r="C23" s="252"/>
      <c r="D23" s="252"/>
    </row>
    <row r="24" spans="1:4" ht="18.75" x14ac:dyDescent="0.3">
      <c r="A24" s="252"/>
      <c r="B24" s="252"/>
      <c r="C24" s="252"/>
      <c r="D24" s="252"/>
    </row>
    <row r="25" spans="1:4" ht="18.75" x14ac:dyDescent="0.25">
      <c r="A25" s="253" t="s">
        <v>1068</v>
      </c>
      <c r="B25" s="266" t="s">
        <v>1069</v>
      </c>
      <c r="C25" s="383" t="s">
        <v>1080</v>
      </c>
      <c r="D25" s="383"/>
    </row>
    <row r="26" spans="1:4" ht="18.75" x14ac:dyDescent="0.25">
      <c r="A26" s="255" t="s">
        <v>1072</v>
      </c>
      <c r="B26" s="264" t="s">
        <v>1073</v>
      </c>
      <c r="C26" s="384">
        <v>0</v>
      </c>
      <c r="D26" s="384"/>
    </row>
    <row r="27" spans="1:4" ht="75" x14ac:dyDescent="0.25">
      <c r="A27" s="274" t="s">
        <v>1074</v>
      </c>
      <c r="B27" s="262" t="s">
        <v>1075</v>
      </c>
      <c r="C27" s="377">
        <v>0</v>
      </c>
      <c r="D27" s="378"/>
    </row>
    <row r="28" spans="1:4" ht="37.5" x14ac:dyDescent="0.25">
      <c r="A28" s="274" t="s">
        <v>1076</v>
      </c>
      <c r="B28" s="262" t="s">
        <v>1081</v>
      </c>
      <c r="C28" s="377">
        <v>0</v>
      </c>
      <c r="D28" s="378"/>
    </row>
    <row r="29" spans="1:4" ht="18.75" x14ac:dyDescent="0.25">
      <c r="A29" s="275"/>
      <c r="B29" s="276" t="s">
        <v>1078</v>
      </c>
      <c r="C29" s="379">
        <v>0</v>
      </c>
      <c r="D29" s="380"/>
    </row>
    <row r="30" spans="1:4" ht="15.75" x14ac:dyDescent="0.25">
      <c r="A30" s="273"/>
      <c r="B30" s="273"/>
      <c r="C30" s="273"/>
      <c r="D30" s="273"/>
    </row>
  </sheetData>
  <mergeCells count="15">
    <mergeCell ref="C27:D27"/>
    <mergeCell ref="C28:D28"/>
    <mergeCell ref="C29:D29"/>
    <mergeCell ref="A10:D10"/>
    <mergeCell ref="C8:D8"/>
    <mergeCell ref="A11:D11"/>
    <mergeCell ref="A12:D12"/>
    <mergeCell ref="C25:D25"/>
    <mergeCell ref="C26:D26"/>
    <mergeCell ref="C7:D7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workbookViewId="0">
      <selection activeCell="E4" sqref="E4:G4"/>
    </sheetView>
  </sheetViews>
  <sheetFormatPr defaultRowHeight="15" x14ac:dyDescent="0.25"/>
  <cols>
    <col min="3" max="3" width="39.42578125" customWidth="1"/>
    <col min="4" max="4" width="17.28515625" customWidth="1"/>
    <col min="5" max="5" width="17.85546875" customWidth="1"/>
    <col min="6" max="6" width="17.7109375" customWidth="1"/>
    <col min="7" max="7" width="24.42578125" customWidth="1"/>
  </cols>
  <sheetData>
    <row r="1" spans="1:7" x14ac:dyDescent="0.25">
      <c r="A1" s="73"/>
      <c r="B1" s="73"/>
      <c r="C1" s="73"/>
      <c r="D1" s="73"/>
      <c r="E1" s="73"/>
      <c r="F1" s="73"/>
      <c r="G1" s="269"/>
    </row>
    <row r="2" spans="1:7" ht="15.75" x14ac:dyDescent="0.25">
      <c r="A2" s="73"/>
      <c r="B2" s="73"/>
      <c r="C2" s="270"/>
      <c r="D2" s="270"/>
      <c r="E2" s="385" t="s">
        <v>1082</v>
      </c>
      <c r="F2" s="385"/>
      <c r="G2" s="385"/>
    </row>
    <row r="3" spans="1:7" ht="15.75" x14ac:dyDescent="0.25">
      <c r="A3" s="73"/>
      <c r="B3" s="73"/>
      <c r="C3" s="270"/>
      <c r="D3" s="270"/>
      <c r="E3" s="385" t="s">
        <v>1061</v>
      </c>
      <c r="F3" s="385"/>
      <c r="G3" s="385"/>
    </row>
    <row r="4" spans="1:7" ht="15.75" x14ac:dyDescent="0.25">
      <c r="A4" s="73"/>
      <c r="B4" s="73"/>
      <c r="C4" s="270"/>
      <c r="D4" s="270"/>
      <c r="E4" s="385" t="s">
        <v>1141</v>
      </c>
      <c r="F4" s="385"/>
      <c r="G4" s="385"/>
    </row>
    <row r="5" spans="1:7" ht="15.75" x14ac:dyDescent="0.25">
      <c r="A5" s="73"/>
      <c r="B5" s="73"/>
      <c r="C5" s="270"/>
      <c r="D5" s="270"/>
      <c r="E5" s="385" t="s">
        <v>355</v>
      </c>
      <c r="F5" s="385"/>
      <c r="G5" s="385"/>
    </row>
    <row r="6" spans="1:7" ht="15.75" x14ac:dyDescent="0.25">
      <c r="A6" s="73"/>
      <c r="B6" s="73"/>
      <c r="C6" s="270"/>
      <c r="D6" s="270"/>
      <c r="E6" s="385" t="s">
        <v>1083</v>
      </c>
      <c r="F6" s="385"/>
      <c r="G6" s="385"/>
    </row>
    <row r="7" spans="1:7" x14ac:dyDescent="0.25">
      <c r="A7" s="73"/>
      <c r="B7" s="73"/>
      <c r="C7" s="73"/>
      <c r="D7" s="73"/>
      <c r="E7" s="385" t="s">
        <v>357</v>
      </c>
      <c r="F7" s="385"/>
      <c r="G7" s="385"/>
    </row>
    <row r="8" spans="1:7" x14ac:dyDescent="0.25">
      <c r="A8" s="73"/>
      <c r="B8" s="73"/>
      <c r="C8" s="73"/>
      <c r="D8" s="73"/>
      <c r="E8" s="73"/>
      <c r="F8" s="73"/>
      <c r="G8" s="73"/>
    </row>
    <row r="9" spans="1:7" ht="20.25" x14ac:dyDescent="0.25">
      <c r="A9" s="386" t="s">
        <v>1064</v>
      </c>
      <c r="B9" s="386"/>
      <c r="C9" s="386"/>
      <c r="D9" s="386"/>
      <c r="E9" s="386"/>
      <c r="F9" s="386"/>
      <c r="G9" s="386"/>
    </row>
    <row r="10" spans="1:7" ht="18.75" x14ac:dyDescent="0.25">
      <c r="A10" s="387" t="s">
        <v>1065</v>
      </c>
      <c r="B10" s="387"/>
      <c r="C10" s="387"/>
      <c r="D10" s="387"/>
      <c r="E10" s="387"/>
      <c r="F10" s="387"/>
      <c r="G10" s="387"/>
    </row>
    <row r="11" spans="1:7" ht="18.75" customHeight="1" x14ac:dyDescent="0.25">
      <c r="A11" s="388" t="s">
        <v>1110</v>
      </c>
      <c r="B11" s="388"/>
      <c r="C11" s="388"/>
      <c r="D11" s="388"/>
      <c r="E11" s="388"/>
      <c r="F11" s="388"/>
      <c r="G11" s="388"/>
    </row>
    <row r="12" spans="1:7" ht="18.75" x14ac:dyDescent="0.25">
      <c r="A12" s="387"/>
      <c r="B12" s="387"/>
      <c r="C12" s="387"/>
      <c r="D12" s="387"/>
      <c r="E12" s="387"/>
      <c r="F12" s="387"/>
      <c r="G12" s="271"/>
    </row>
    <row r="13" spans="1:7" ht="18.75" x14ac:dyDescent="0.25">
      <c r="A13" s="162"/>
      <c r="B13" s="162"/>
      <c r="C13" s="272" t="s">
        <v>1067</v>
      </c>
      <c r="D13" s="272"/>
      <c r="E13" s="272"/>
      <c r="F13" s="272"/>
      <c r="G13" s="272"/>
    </row>
    <row r="14" spans="1:7" ht="18.75" x14ac:dyDescent="0.25">
      <c r="A14" s="162"/>
      <c r="B14" s="162"/>
      <c r="C14" s="272"/>
      <c r="D14" s="272"/>
      <c r="E14" s="272"/>
      <c r="F14" s="272"/>
      <c r="G14" s="272"/>
    </row>
    <row r="15" spans="1:7" ht="93.75" x14ac:dyDescent="0.25">
      <c r="A15" s="162"/>
      <c r="B15" s="262" t="s">
        <v>1068</v>
      </c>
      <c r="C15" s="255" t="s">
        <v>1069</v>
      </c>
      <c r="D15" s="263" t="s">
        <v>1084</v>
      </c>
      <c r="E15" s="263" t="s">
        <v>1071</v>
      </c>
      <c r="F15" s="263" t="s">
        <v>1085</v>
      </c>
      <c r="G15" s="263" t="s">
        <v>1071</v>
      </c>
    </row>
    <row r="16" spans="1:7" ht="18.75" x14ac:dyDescent="0.25">
      <c r="A16" s="162"/>
      <c r="B16" s="220" t="s">
        <v>1072</v>
      </c>
      <c r="C16" s="254" t="s">
        <v>1073</v>
      </c>
      <c r="D16" s="255">
        <v>0</v>
      </c>
      <c r="E16" s="255">
        <v>0</v>
      </c>
      <c r="F16" s="255">
        <v>0</v>
      </c>
      <c r="G16" s="255">
        <v>0</v>
      </c>
    </row>
    <row r="17" spans="1:7" ht="47.25" x14ac:dyDescent="0.25">
      <c r="A17" s="162"/>
      <c r="B17" s="220" t="s">
        <v>1074</v>
      </c>
      <c r="C17" s="267" t="s">
        <v>1086</v>
      </c>
      <c r="D17" s="255">
        <v>0</v>
      </c>
      <c r="E17" s="255">
        <v>0</v>
      </c>
      <c r="F17" s="255">
        <v>0</v>
      </c>
      <c r="G17" s="255">
        <v>0</v>
      </c>
    </row>
    <row r="18" spans="1:7" ht="18.75" x14ac:dyDescent="0.25">
      <c r="A18" s="162"/>
      <c r="B18" s="268" t="s">
        <v>1076</v>
      </c>
      <c r="C18" s="256" t="s">
        <v>1081</v>
      </c>
      <c r="D18" s="260">
        <v>0</v>
      </c>
      <c r="E18" s="257" t="s">
        <v>1087</v>
      </c>
      <c r="F18" s="260">
        <v>0</v>
      </c>
      <c r="G18" s="257" t="s">
        <v>1087</v>
      </c>
    </row>
    <row r="19" spans="1:7" ht="18.75" x14ac:dyDescent="0.25">
      <c r="A19" s="162"/>
      <c r="B19" s="261"/>
      <c r="C19" s="258" t="s">
        <v>1078</v>
      </c>
      <c r="D19" s="259">
        <v>0</v>
      </c>
      <c r="E19" s="259">
        <v>0</v>
      </c>
      <c r="F19" s="259">
        <v>0</v>
      </c>
      <c r="G19" s="259">
        <v>0</v>
      </c>
    </row>
    <row r="20" spans="1:7" ht="18.75" x14ac:dyDescent="0.25">
      <c r="A20" s="162"/>
      <c r="B20" s="162"/>
      <c r="C20" s="272"/>
      <c r="D20" s="272"/>
      <c r="E20" s="272"/>
      <c r="F20" s="272"/>
      <c r="G20" s="272"/>
    </row>
    <row r="21" spans="1:7" ht="18.75" x14ac:dyDescent="0.25">
      <c r="A21" s="162"/>
      <c r="B21" s="162"/>
      <c r="C21" s="272" t="s">
        <v>1079</v>
      </c>
      <c r="D21" s="272"/>
      <c r="E21" s="272"/>
      <c r="F21" s="272"/>
      <c r="G21" s="272"/>
    </row>
    <row r="22" spans="1:7" ht="18.75" x14ac:dyDescent="0.25">
      <c r="A22" s="162"/>
      <c r="B22" s="162"/>
      <c r="C22" s="272"/>
      <c r="D22" s="272"/>
      <c r="E22" s="272"/>
      <c r="F22" s="272"/>
      <c r="G22" s="272"/>
    </row>
    <row r="23" spans="1:7" ht="48.75" customHeight="1" x14ac:dyDescent="0.25">
      <c r="A23" s="162"/>
      <c r="B23" s="262" t="s">
        <v>1068</v>
      </c>
      <c r="C23" s="255" t="s">
        <v>1069</v>
      </c>
      <c r="D23" s="391" t="s">
        <v>1088</v>
      </c>
      <c r="E23" s="392"/>
      <c r="F23" s="393" t="s">
        <v>1089</v>
      </c>
      <c r="G23" s="393"/>
    </row>
    <row r="24" spans="1:7" ht="18.75" x14ac:dyDescent="0.25">
      <c r="A24" s="162"/>
      <c r="B24" s="220" t="s">
        <v>1072</v>
      </c>
      <c r="C24" s="254" t="s">
        <v>1073</v>
      </c>
      <c r="D24" s="389">
        <v>0</v>
      </c>
      <c r="E24" s="390"/>
      <c r="F24" s="389">
        <v>0</v>
      </c>
      <c r="G24" s="390"/>
    </row>
    <row r="25" spans="1:7" ht="47.25" x14ac:dyDescent="0.25">
      <c r="A25" s="162"/>
      <c r="B25" s="220" t="s">
        <v>1074</v>
      </c>
      <c r="C25" s="267" t="s">
        <v>1086</v>
      </c>
      <c r="D25" s="377">
        <v>0</v>
      </c>
      <c r="E25" s="378"/>
      <c r="F25" s="377">
        <v>0</v>
      </c>
      <c r="G25" s="378"/>
    </row>
    <row r="26" spans="1:7" ht="18.75" x14ac:dyDescent="0.25">
      <c r="A26" s="162"/>
      <c r="B26" s="268" t="s">
        <v>1076</v>
      </c>
      <c r="C26" s="256" t="s">
        <v>1081</v>
      </c>
      <c r="D26" s="377">
        <v>0</v>
      </c>
      <c r="E26" s="378"/>
      <c r="F26" s="377">
        <v>0</v>
      </c>
      <c r="G26" s="378"/>
    </row>
    <row r="27" spans="1:7" ht="18.75" x14ac:dyDescent="0.25">
      <c r="A27" s="162"/>
      <c r="B27" s="261"/>
      <c r="C27" s="258" t="s">
        <v>1078</v>
      </c>
      <c r="D27" s="379">
        <v>0</v>
      </c>
      <c r="E27" s="380"/>
      <c r="F27" s="379">
        <v>0</v>
      </c>
      <c r="G27" s="380"/>
    </row>
  </sheetData>
  <mergeCells count="20">
    <mergeCell ref="D27:E27"/>
    <mergeCell ref="F27:G27"/>
    <mergeCell ref="A9:G9"/>
    <mergeCell ref="A10:G10"/>
    <mergeCell ref="A11:G11"/>
    <mergeCell ref="D24:E24"/>
    <mergeCell ref="F24:G24"/>
    <mergeCell ref="D25:E25"/>
    <mergeCell ref="F25:G25"/>
    <mergeCell ref="D26:E26"/>
    <mergeCell ref="F26:G26"/>
    <mergeCell ref="A12:F12"/>
    <mergeCell ref="D23:E23"/>
    <mergeCell ref="F23:G23"/>
    <mergeCell ref="E7:G7"/>
    <mergeCell ref="E2:G2"/>
    <mergeCell ref="E3:G3"/>
    <mergeCell ref="E4:G4"/>
    <mergeCell ref="E5:G5"/>
    <mergeCell ref="E6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D2" sqref="D2"/>
    </sheetView>
  </sheetViews>
  <sheetFormatPr defaultRowHeight="15" x14ac:dyDescent="0.25"/>
  <cols>
    <col min="1" max="1" width="5.85546875" customWidth="1"/>
    <col min="2" max="2" width="39.7109375" customWidth="1"/>
    <col min="3" max="3" width="20.140625" customWidth="1"/>
    <col min="4" max="4" width="19.5703125" customWidth="1"/>
    <col min="5" max="5" width="16.5703125" customWidth="1"/>
    <col min="6" max="6" width="17.5703125" customWidth="1"/>
    <col min="7" max="7" width="18.140625" customWidth="1"/>
  </cols>
  <sheetData>
    <row r="1" spans="1:8" ht="109.5" customHeight="1" x14ac:dyDescent="0.25">
      <c r="D1" s="403" t="s">
        <v>1143</v>
      </c>
      <c r="E1" s="403"/>
      <c r="F1" s="403"/>
      <c r="G1" s="403"/>
    </row>
    <row r="2" spans="1:8" ht="18.75" x14ac:dyDescent="0.25">
      <c r="A2" s="69"/>
    </row>
    <row r="3" spans="1:8" ht="15.75" x14ac:dyDescent="0.25">
      <c r="A3" s="395" t="s">
        <v>1090</v>
      </c>
      <c r="B3" s="395"/>
      <c r="C3" s="395"/>
      <c r="D3" s="395"/>
      <c r="E3" s="395"/>
      <c r="F3" s="395"/>
      <c r="G3" s="395"/>
    </row>
    <row r="4" spans="1:8" ht="15.75" x14ac:dyDescent="0.25">
      <c r="A4" s="396" t="s">
        <v>1091</v>
      </c>
      <c r="B4" s="396"/>
      <c r="C4" s="396"/>
      <c r="D4" s="396"/>
      <c r="E4" s="396"/>
      <c r="F4" s="396"/>
      <c r="G4" s="396"/>
    </row>
    <row r="5" spans="1:8" ht="15.75" x14ac:dyDescent="0.25">
      <c r="A5" s="279"/>
      <c r="B5" s="280"/>
      <c r="C5" s="280"/>
      <c r="D5" s="280"/>
      <c r="E5" s="280"/>
      <c r="F5" s="280"/>
      <c r="G5" s="280"/>
    </row>
    <row r="6" spans="1:8" ht="37.5" customHeight="1" thickBot="1" x14ac:dyDescent="0.3">
      <c r="A6" s="407" t="s">
        <v>1092</v>
      </c>
      <c r="B6" s="407"/>
      <c r="C6" s="407"/>
      <c r="D6" s="407"/>
      <c r="E6" s="407"/>
      <c r="F6" s="407"/>
      <c r="G6" s="407"/>
    </row>
    <row r="7" spans="1:8" ht="15.75" customHeight="1" x14ac:dyDescent="0.25">
      <c r="A7" s="400"/>
      <c r="B7" s="400" t="s">
        <v>1093</v>
      </c>
      <c r="C7" s="397" t="s">
        <v>1101</v>
      </c>
      <c r="D7" s="400" t="s">
        <v>1094</v>
      </c>
      <c r="E7" s="397" t="s">
        <v>1102</v>
      </c>
      <c r="F7" s="400" t="s">
        <v>1095</v>
      </c>
      <c r="G7" s="397" t="s">
        <v>1103</v>
      </c>
    </row>
    <row r="8" spans="1:8" x14ac:dyDescent="0.25">
      <c r="A8" s="401"/>
      <c r="B8" s="401"/>
      <c r="C8" s="398"/>
      <c r="D8" s="401"/>
      <c r="E8" s="398"/>
      <c r="F8" s="401"/>
      <c r="G8" s="398"/>
    </row>
    <row r="9" spans="1:8" x14ac:dyDescent="0.25">
      <c r="A9" s="401"/>
      <c r="B9" s="401"/>
      <c r="C9" s="398"/>
      <c r="D9" s="401"/>
      <c r="E9" s="398"/>
      <c r="F9" s="401"/>
      <c r="G9" s="398"/>
    </row>
    <row r="10" spans="1:8" ht="51.75" customHeight="1" thickBot="1" x14ac:dyDescent="0.3">
      <c r="A10" s="402"/>
      <c r="B10" s="402"/>
      <c r="C10" s="399"/>
      <c r="D10" s="402"/>
      <c r="E10" s="399"/>
      <c r="F10" s="402"/>
      <c r="G10" s="399"/>
    </row>
    <row r="11" spans="1:8" ht="16.5" thickBot="1" x14ac:dyDescent="0.3">
      <c r="A11" s="277">
        <v>1</v>
      </c>
      <c r="B11" s="278">
        <v>2</v>
      </c>
      <c r="C11" s="278"/>
      <c r="D11" s="278">
        <v>4</v>
      </c>
      <c r="E11" s="278">
        <v>5</v>
      </c>
      <c r="F11" s="278">
        <v>6</v>
      </c>
      <c r="G11" s="278">
        <v>7</v>
      </c>
    </row>
    <row r="12" spans="1:8" ht="16.5" thickBot="1" x14ac:dyDescent="0.3">
      <c r="A12" s="277"/>
      <c r="B12" s="278"/>
      <c r="C12" s="278"/>
      <c r="D12" s="278"/>
      <c r="E12" s="278"/>
      <c r="F12" s="278"/>
      <c r="G12" s="278"/>
    </row>
    <row r="13" spans="1:8" ht="16.5" thickBot="1" x14ac:dyDescent="0.3">
      <c r="A13" s="277"/>
      <c r="B13" s="278" t="s">
        <v>1096</v>
      </c>
      <c r="C13" s="278">
        <v>0</v>
      </c>
      <c r="D13" s="278">
        <v>0</v>
      </c>
      <c r="E13" s="278">
        <v>0</v>
      </c>
      <c r="F13" s="278">
        <v>0</v>
      </c>
      <c r="G13" s="278">
        <v>0</v>
      </c>
    </row>
    <row r="14" spans="1:8" ht="15.75" x14ac:dyDescent="0.25">
      <c r="A14" s="281"/>
      <c r="B14" s="282"/>
      <c r="C14" s="282"/>
      <c r="D14" s="282"/>
      <c r="E14" s="282"/>
      <c r="F14" s="282"/>
      <c r="G14" s="282"/>
    </row>
    <row r="15" spans="1:8" ht="15.75" x14ac:dyDescent="0.25">
      <c r="A15" s="404" t="s">
        <v>1097</v>
      </c>
      <c r="B15" s="404"/>
      <c r="C15" s="404"/>
      <c r="D15" s="404"/>
      <c r="E15" s="404"/>
      <c r="F15" s="404"/>
      <c r="G15" s="404"/>
      <c r="H15" s="404"/>
    </row>
    <row r="16" spans="1:8" ht="33.75" customHeight="1" x14ac:dyDescent="0.25">
      <c r="A16" s="408" t="s">
        <v>1129</v>
      </c>
      <c r="B16" s="408"/>
      <c r="C16" s="408"/>
      <c r="D16" s="408"/>
      <c r="E16" s="408"/>
      <c r="F16" s="408"/>
      <c r="G16" s="408"/>
      <c r="H16" s="241"/>
    </row>
    <row r="17" spans="1:7" ht="42" customHeight="1" x14ac:dyDescent="0.25">
      <c r="A17" s="394" t="s">
        <v>1098</v>
      </c>
      <c r="B17" s="394"/>
      <c r="C17" s="394"/>
      <c r="D17" s="405" t="s">
        <v>1104</v>
      </c>
      <c r="E17" s="406"/>
      <c r="F17" s="406"/>
      <c r="G17" s="406"/>
    </row>
    <row r="18" spans="1:7" ht="15.75" x14ac:dyDescent="0.25">
      <c r="A18" s="394" t="s">
        <v>1099</v>
      </c>
      <c r="B18" s="394"/>
      <c r="C18" s="394"/>
      <c r="D18" s="394">
        <v>0</v>
      </c>
      <c r="E18" s="394"/>
      <c r="F18" s="394"/>
      <c r="G18" s="394"/>
    </row>
    <row r="19" spans="1:7" ht="15.75" x14ac:dyDescent="0.25">
      <c r="A19" s="394" t="s">
        <v>1100</v>
      </c>
      <c r="B19" s="394"/>
      <c r="C19" s="394"/>
      <c r="D19" s="394">
        <v>0</v>
      </c>
      <c r="E19" s="394"/>
      <c r="F19" s="394"/>
      <c r="G19" s="394"/>
    </row>
  </sheetData>
  <mergeCells count="19">
    <mergeCell ref="D1:G1"/>
    <mergeCell ref="A15:H15"/>
    <mergeCell ref="A17:C17"/>
    <mergeCell ref="D17:G17"/>
    <mergeCell ref="A6:G6"/>
    <mergeCell ref="A16:G16"/>
    <mergeCell ref="A18:C18"/>
    <mergeCell ref="D18:G18"/>
    <mergeCell ref="A19:C19"/>
    <mergeCell ref="D19:G19"/>
    <mergeCell ref="A3:G3"/>
    <mergeCell ref="A4:G4"/>
    <mergeCell ref="C7:C10"/>
    <mergeCell ref="E7:E10"/>
    <mergeCell ref="G7:G10"/>
    <mergeCell ref="A7:A10"/>
    <mergeCell ref="B7:B10"/>
    <mergeCell ref="D7:D10"/>
    <mergeCell ref="F7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NIKOZLOVA</cp:lastModifiedBy>
  <cp:lastPrinted>2023-12-13T06:31:11Z</cp:lastPrinted>
  <dcterms:created xsi:type="dcterms:W3CDTF">2009-02-11T10:05:52Z</dcterms:created>
  <dcterms:modified xsi:type="dcterms:W3CDTF">2024-01-15T12:34:07Z</dcterms:modified>
</cp:coreProperties>
</file>