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Отчёт об исполнении бюджета за 2022 год\"/>
    </mc:Choice>
  </mc:AlternateContent>
  <xr:revisionPtr revIDLastSave="0" documentId="13_ncr:1_{673AA98A-42AF-4791-BFF7-EDA644F71CCC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 1" sheetId="5" r:id="rId1"/>
    <sheet name="Приложение 2" sheetId="4" r:id="rId2"/>
    <sheet name="Приложение 3" sheetId="6" r:id="rId3"/>
    <sheet name="Приложение 4" sheetId="7" r:id="rId4"/>
    <sheet name="Приложение 5" sheetId="8" r:id="rId5"/>
    <sheet name="Приложение 6" sheetId="9" r:id="rId6"/>
    <sheet name="Приложение 7" sheetId="10" r:id="rId7"/>
  </sheets>
  <externalReferences>
    <externalReference r:id="rId8"/>
    <externalReference r:id="rId9"/>
  </externalReferences>
  <calcPr calcId="181029"/>
</workbook>
</file>

<file path=xl/calcChain.xml><?xml version="1.0" encoding="utf-8"?>
<calcChain xmlns="http://schemas.openxmlformats.org/spreadsheetml/2006/main">
  <c r="E13" i="10" l="1"/>
  <c r="D13" i="10"/>
  <c r="C13" i="10"/>
  <c r="A20" i="9"/>
  <c r="A19" i="9"/>
  <c r="A17" i="9"/>
  <c r="F14" i="9"/>
  <c r="F13" i="9" s="1"/>
  <c r="E14" i="9"/>
  <c r="E13" i="9" s="1"/>
  <c r="G74" i="8" l="1"/>
  <c r="F74" i="8"/>
  <c r="D73" i="8"/>
  <c r="G73" i="8" s="1"/>
  <c r="C73" i="8"/>
  <c r="F73" i="8" s="1"/>
  <c r="G72" i="8"/>
  <c r="F72" i="8"/>
  <c r="G71" i="8"/>
  <c r="D71" i="8"/>
  <c r="C71" i="8"/>
  <c r="F71" i="8" s="1"/>
  <c r="G70" i="8"/>
  <c r="F70" i="8"/>
  <c r="G69" i="8"/>
  <c r="F69" i="8"/>
  <c r="D68" i="8"/>
  <c r="G68" i="8" s="1"/>
  <c r="C68" i="8"/>
  <c r="F68" i="8" s="1"/>
  <c r="G67" i="8"/>
  <c r="F67" i="8"/>
  <c r="D66" i="8"/>
  <c r="G66" i="8" s="1"/>
  <c r="C66" i="8"/>
  <c r="F66" i="8" s="1"/>
  <c r="G65" i="8"/>
  <c r="F65" i="8"/>
  <c r="G64" i="8"/>
  <c r="D64" i="8"/>
  <c r="C64" i="8"/>
  <c r="F64" i="8" s="1"/>
  <c r="G63" i="8"/>
  <c r="F63" i="8"/>
  <c r="D62" i="8"/>
  <c r="G62" i="8" s="1"/>
  <c r="C62" i="8"/>
  <c r="F62" i="8" s="1"/>
  <c r="G61" i="8"/>
  <c r="F61" i="8"/>
  <c r="D60" i="8"/>
  <c r="G60" i="8" s="1"/>
  <c r="C60" i="8"/>
  <c r="C59" i="8" s="1"/>
  <c r="F59" i="8" s="1"/>
  <c r="E59" i="8"/>
  <c r="G58" i="8"/>
  <c r="F58" i="8"/>
  <c r="G57" i="8"/>
  <c r="F57" i="8"/>
  <c r="G56" i="8"/>
  <c r="D56" i="8"/>
  <c r="C56" i="8"/>
  <c r="F56" i="8" s="1"/>
  <c r="G55" i="8"/>
  <c r="F55" i="8"/>
  <c r="F54" i="8"/>
  <c r="D54" i="8"/>
  <c r="G54" i="8" s="1"/>
  <c r="C54" i="8"/>
  <c r="G53" i="8"/>
  <c r="F53" i="8"/>
  <c r="G52" i="8"/>
  <c r="F52" i="8"/>
  <c r="F51" i="8"/>
  <c r="D51" i="8"/>
  <c r="G51" i="8" s="1"/>
  <c r="C51" i="8"/>
  <c r="G50" i="8"/>
  <c r="F50" i="8"/>
  <c r="G49" i="8"/>
  <c r="F49" i="8"/>
  <c r="D48" i="8"/>
  <c r="G48" i="8" s="1"/>
  <c r="C48" i="8"/>
  <c r="F48" i="8" s="1"/>
  <c r="G47" i="8"/>
  <c r="F47" i="8"/>
  <c r="G46" i="8"/>
  <c r="F46" i="8"/>
  <c r="D45" i="8"/>
  <c r="G45" i="8" s="1"/>
  <c r="C45" i="8"/>
  <c r="F45" i="8" s="1"/>
  <c r="G44" i="8"/>
  <c r="F44" i="8"/>
  <c r="G43" i="8"/>
  <c r="F43" i="8"/>
  <c r="G42" i="8"/>
  <c r="F42" i="8"/>
  <c r="D41" i="8"/>
  <c r="G41" i="8" s="1"/>
  <c r="C41" i="8"/>
  <c r="F41" i="8" s="1"/>
  <c r="G40" i="8"/>
  <c r="F40" i="8"/>
  <c r="G39" i="8"/>
  <c r="F39" i="8"/>
  <c r="D38" i="8"/>
  <c r="G38" i="8" s="1"/>
  <c r="C38" i="8"/>
  <c r="F38" i="8" s="1"/>
  <c r="G37" i="8"/>
  <c r="F37" i="8"/>
  <c r="D36" i="8"/>
  <c r="G36" i="8" s="1"/>
  <c r="C36" i="8"/>
  <c r="F36" i="8" s="1"/>
  <c r="G35" i="8"/>
  <c r="F35" i="8"/>
  <c r="G34" i="8"/>
  <c r="F34" i="8"/>
  <c r="G33" i="8"/>
  <c r="F33" i="8"/>
  <c r="G32" i="8"/>
  <c r="D32" i="8"/>
  <c r="C32" i="8"/>
  <c r="F32" i="8" s="1"/>
  <c r="G31" i="8"/>
  <c r="F31" i="8"/>
  <c r="G30" i="8"/>
  <c r="F30" i="8"/>
  <c r="D29" i="8"/>
  <c r="G29" i="8" s="1"/>
  <c r="C29" i="8"/>
  <c r="F29" i="8" s="1"/>
  <c r="G28" i="8"/>
  <c r="F28" i="8"/>
  <c r="F27" i="8"/>
  <c r="D27" i="8"/>
  <c r="G27" i="8" s="1"/>
  <c r="C27" i="8"/>
  <c r="G26" i="8"/>
  <c r="F26" i="8"/>
  <c r="G25" i="8"/>
  <c r="D25" i="8"/>
  <c r="C25" i="8"/>
  <c r="F25" i="8" s="1"/>
  <c r="G24" i="8"/>
  <c r="F24" i="8"/>
  <c r="D23" i="8"/>
  <c r="G23" i="8" s="1"/>
  <c r="C23" i="8"/>
  <c r="F23" i="8" s="1"/>
  <c r="G22" i="8"/>
  <c r="F22" i="8"/>
  <c r="G21" i="8"/>
  <c r="F21" i="8"/>
  <c r="G20" i="8"/>
  <c r="F20" i="8"/>
  <c r="D19" i="8"/>
  <c r="D10" i="8" s="1"/>
  <c r="C19" i="8"/>
  <c r="F19" i="8" s="1"/>
  <c r="G18" i="8"/>
  <c r="F18" i="8"/>
  <c r="G17" i="8"/>
  <c r="F17" i="8"/>
  <c r="G16" i="8"/>
  <c r="F16" i="8"/>
  <c r="F15" i="8"/>
  <c r="D15" i="8"/>
  <c r="G15" i="8" s="1"/>
  <c r="C15" i="8"/>
  <c r="G14" i="8"/>
  <c r="F14" i="8"/>
  <c r="G13" i="8"/>
  <c r="F13" i="8"/>
  <c r="G12" i="8"/>
  <c r="F12" i="8"/>
  <c r="G11" i="8"/>
  <c r="D11" i="8"/>
  <c r="C11" i="8"/>
  <c r="F11" i="8" s="1"/>
  <c r="E10" i="8"/>
  <c r="E9" i="8" s="1"/>
  <c r="G656" i="7"/>
  <c r="G655" i="7"/>
  <c r="G654" i="7" s="1"/>
  <c r="G653" i="7" s="1"/>
  <c r="G652" i="7" s="1"/>
  <c r="G650" i="7"/>
  <c r="G648" i="7"/>
  <c r="G646" i="7"/>
  <c r="G645" i="7" s="1"/>
  <c r="G644" i="7" s="1"/>
  <c r="G642" i="7"/>
  <c r="G641" i="7"/>
  <c r="G640" i="7" s="1"/>
  <c r="G634" i="7"/>
  <c r="G631" i="7" s="1"/>
  <c r="G630" i="7" s="1"/>
  <c r="G629" i="7" s="1"/>
  <c r="G628" i="7" s="1"/>
  <c r="G632" i="7"/>
  <c r="G626" i="7"/>
  <c r="G624" i="7"/>
  <c r="G622" i="7"/>
  <c r="G620" i="7"/>
  <c r="G618" i="7"/>
  <c r="G614" i="7"/>
  <c r="G613" i="7"/>
  <c r="G612" i="7" s="1"/>
  <c r="G611" i="7" s="1"/>
  <c r="G610" i="7" s="1"/>
  <c r="G608" i="7"/>
  <c r="G607" i="7" s="1"/>
  <c r="G605" i="7"/>
  <c r="G603" i="7"/>
  <c r="G602" i="7"/>
  <c r="G597" i="7"/>
  <c r="G596" i="7" s="1"/>
  <c r="G595" i="7" s="1"/>
  <c r="G594" i="7" s="1"/>
  <c r="G592" i="7"/>
  <c r="G591" i="7" s="1"/>
  <c r="G590" i="7" s="1"/>
  <c r="G589" i="7" s="1"/>
  <c r="G587" i="7"/>
  <c r="G586" i="7" s="1"/>
  <c r="G585" i="7" s="1"/>
  <c r="G584" i="7" s="1"/>
  <c r="G582" i="7"/>
  <c r="G580" i="7"/>
  <c r="G577" i="7"/>
  <c r="G575" i="7"/>
  <c r="G574" i="7"/>
  <c r="G572" i="7"/>
  <c r="G571" i="7"/>
  <c r="G569" i="7"/>
  <c r="G567" i="7"/>
  <c r="G566" i="7" s="1"/>
  <c r="G564" i="7"/>
  <c r="G562" i="7"/>
  <c r="G560" i="7"/>
  <c r="G558" i="7"/>
  <c r="G556" i="7"/>
  <c r="G554" i="7"/>
  <c r="G552" i="7"/>
  <c r="G550" i="7"/>
  <c r="G547" i="7"/>
  <c r="G544" i="7"/>
  <c r="G542" i="7"/>
  <c r="G539" i="7"/>
  <c r="G537" i="7"/>
  <c r="G534" i="7"/>
  <c r="G533" i="7" s="1"/>
  <c r="G528" i="7"/>
  <c r="G527" i="7"/>
  <c r="G526" i="7" s="1"/>
  <c r="G525" i="7" s="1"/>
  <c r="G523" i="7"/>
  <c r="G521" i="7"/>
  <c r="G519" i="7"/>
  <c r="G517" i="7"/>
  <c r="G513" i="7" s="1"/>
  <c r="G514" i="7"/>
  <c r="G511" i="7"/>
  <c r="G509" i="7"/>
  <c r="G505" i="7"/>
  <c r="G502" i="7"/>
  <c r="G501" i="7" s="1"/>
  <c r="G500" i="7" s="1"/>
  <c r="G499" i="7" s="1"/>
  <c r="G498" i="7" s="1"/>
  <c r="G494" i="7"/>
  <c r="G493" i="7" s="1"/>
  <c r="G492" i="7" s="1"/>
  <c r="G491" i="7" s="1"/>
  <c r="G490" i="7" s="1"/>
  <c r="G487" i="7"/>
  <c r="G486" i="7" s="1"/>
  <c r="G484" i="7"/>
  <c r="G483" i="7" s="1"/>
  <c r="G479" i="7"/>
  <c r="G478" i="7" s="1"/>
  <c r="G477" i="7" s="1"/>
  <c r="G476" i="7" s="1"/>
  <c r="G475" i="7" s="1"/>
  <c r="G474" i="7" s="1"/>
  <c r="G472" i="7"/>
  <c r="G471" i="7" s="1"/>
  <c r="G470" i="7" s="1"/>
  <c r="G469" i="7" s="1"/>
  <c r="G468" i="7" s="1"/>
  <c r="G467" i="7" s="1"/>
  <c r="G462" i="7"/>
  <c r="G460" i="7"/>
  <c r="G459" i="7"/>
  <c r="G458" i="7" s="1"/>
  <c r="G457" i="7" s="1"/>
  <c r="G456" i="7" s="1"/>
  <c r="G453" i="7"/>
  <c r="G452" i="7" s="1"/>
  <c r="G451" i="7" s="1"/>
  <c r="G447" i="7"/>
  <c r="G446" i="7"/>
  <c r="G445" i="7" s="1"/>
  <c r="G441" i="7"/>
  <c r="G440" i="7" s="1"/>
  <c r="G439" i="7" s="1"/>
  <c r="G438" i="7" s="1"/>
  <c r="G437" i="7" s="1"/>
  <c r="G436" i="7" s="1"/>
  <c r="G434" i="7"/>
  <c r="G431" i="7" s="1"/>
  <c r="G430" i="7" s="1"/>
  <c r="G432" i="7"/>
  <c r="G428" i="7"/>
  <c r="G427" i="7" s="1"/>
  <c r="G426" i="7" s="1"/>
  <c r="G425" i="7" s="1"/>
  <c r="G424" i="7" s="1"/>
  <c r="G423" i="7" s="1"/>
  <c r="G421" i="7"/>
  <c r="G420" i="7" s="1"/>
  <c r="G419" i="7" s="1"/>
  <c r="G417" i="7"/>
  <c r="G416" i="7"/>
  <c r="G415" i="7" s="1"/>
  <c r="G414" i="7" s="1"/>
  <c r="G411" i="7"/>
  <c r="G410" i="7" s="1"/>
  <c r="G409" i="7" s="1"/>
  <c r="G408" i="7" s="1"/>
  <c r="G406" i="7"/>
  <c r="G405" i="7" s="1"/>
  <c r="G404" i="7" s="1"/>
  <c r="G403" i="7" s="1"/>
  <c r="G399" i="7"/>
  <c r="G398" i="7" s="1"/>
  <c r="G397" i="7" s="1"/>
  <c r="G396" i="7" s="1"/>
  <c r="G395" i="7" s="1"/>
  <c r="G393" i="7"/>
  <c r="G392" i="7"/>
  <c r="G391" i="7" s="1"/>
  <c r="G390" i="7" s="1"/>
  <c r="G389" i="7" s="1"/>
  <c r="G388" i="7" s="1"/>
  <c r="G385" i="7"/>
  <c r="G384" i="7"/>
  <c r="G383" i="7" s="1"/>
  <c r="G380" i="7"/>
  <c r="G377" i="7"/>
  <c r="G376" i="7"/>
  <c r="G375" i="7" s="1"/>
  <c r="G374" i="7" s="1"/>
  <c r="G373" i="7" s="1"/>
  <c r="G371" i="7"/>
  <c r="G369" i="7"/>
  <c r="G367" i="7"/>
  <c r="G363" i="7"/>
  <c r="G362" i="7"/>
  <c r="G361" i="7" s="1"/>
  <c r="G360" i="7" s="1"/>
  <c r="G359" i="7" s="1"/>
  <c r="G357" i="7"/>
  <c r="G356" i="7" s="1"/>
  <c r="G353" i="7"/>
  <c r="G352" i="7" s="1"/>
  <c r="G349" i="7"/>
  <c r="G348" i="7" s="1"/>
  <c r="G345" i="7"/>
  <c r="G342" i="7"/>
  <c r="G341" i="7"/>
  <c r="G335" i="7"/>
  <c r="G334" i="7"/>
  <c r="G332" i="7"/>
  <c r="G331" i="7"/>
  <c r="G330" i="7" s="1"/>
  <c r="G329" i="7" s="1"/>
  <c r="G328" i="7" s="1"/>
  <c r="G327" i="7" s="1"/>
  <c r="G325" i="7"/>
  <c r="G323" i="7"/>
  <c r="G322" i="7" s="1"/>
  <c r="G321" i="7" s="1"/>
  <c r="G320" i="7" s="1"/>
  <c r="G319" i="7" s="1"/>
  <c r="G317" i="7"/>
  <c r="G316" i="7"/>
  <c r="G315" i="7" s="1"/>
  <c r="G314" i="7" s="1"/>
  <c r="G313" i="7" s="1"/>
  <c r="G312" i="7" s="1"/>
  <c r="G309" i="7"/>
  <c r="G306" i="7"/>
  <c r="G305" i="7" s="1"/>
  <c r="G303" i="7"/>
  <c r="G302" i="7" s="1"/>
  <c r="G301" i="7" s="1"/>
  <c r="G300" i="7" s="1"/>
  <c r="G299" i="7" s="1"/>
  <c r="G295" i="7"/>
  <c r="G294" i="7"/>
  <c r="G293" i="7" s="1"/>
  <c r="G292" i="7" s="1"/>
  <c r="G290" i="7"/>
  <c r="G289" i="7"/>
  <c r="G288" i="7" s="1"/>
  <c r="G287" i="7"/>
  <c r="G284" i="7"/>
  <c r="G282" i="7"/>
  <c r="G281" i="7"/>
  <c r="G279" i="7"/>
  <c r="G278" i="7"/>
  <c r="G277" i="7"/>
  <c r="G276" i="7"/>
  <c r="G275" i="7" s="1"/>
  <c r="G271" i="7"/>
  <c r="G270" i="7" s="1"/>
  <c r="G269" i="7" s="1"/>
  <c r="G268" i="7" s="1"/>
  <c r="G267" i="7"/>
  <c r="G266" i="7" s="1"/>
  <c r="G264" i="7"/>
  <c r="G263" i="7" s="1"/>
  <c r="G262" i="7"/>
  <c r="G257" i="7" s="1"/>
  <c r="G256" i="7" s="1"/>
  <c r="G260" i="7"/>
  <c r="G259" i="7"/>
  <c r="G258" i="7" s="1"/>
  <c r="G254" i="7"/>
  <c r="G253" i="7" s="1"/>
  <c r="G252" i="7"/>
  <c r="G251" i="7" s="1"/>
  <c r="G250" i="7" s="1"/>
  <c r="G247" i="7"/>
  <c r="G246" i="7" s="1"/>
  <c r="G245" i="7" s="1"/>
  <c r="G244" i="7" s="1"/>
  <c r="G243" i="7" s="1"/>
  <c r="G241" i="7"/>
  <c r="G240" i="7"/>
  <c r="G239" i="7" s="1"/>
  <c r="G238" i="7"/>
  <c r="G237" i="7" s="1"/>
  <c r="G235" i="7"/>
  <c r="G233" i="7"/>
  <c r="G232" i="7"/>
  <c r="G231" i="7" s="1"/>
  <c r="G230" i="7" s="1"/>
  <c r="G228" i="7"/>
  <c r="G227" i="7"/>
  <c r="G226" i="7" s="1"/>
  <c r="G225" i="7" s="1"/>
  <c r="G220" i="7"/>
  <c r="G219" i="7"/>
  <c r="G215" i="7" s="1"/>
  <c r="G214" i="7" s="1"/>
  <c r="G217" i="7"/>
  <c r="G216" i="7"/>
  <c r="G212" i="7"/>
  <c r="G209" i="7"/>
  <c r="G208" i="7" s="1"/>
  <c r="G207" i="7" s="1"/>
  <c r="G206" i="7" s="1"/>
  <c r="G205" i="7" s="1"/>
  <c r="G198" i="7" s="1"/>
  <c r="G203" i="7"/>
  <c r="G202" i="7"/>
  <c r="G201" i="7" s="1"/>
  <c r="G200" i="7"/>
  <c r="G199" i="7" s="1"/>
  <c r="G196" i="7"/>
  <c r="G195" i="7"/>
  <c r="G194" i="7" s="1"/>
  <c r="G193" i="7" s="1"/>
  <c r="G190" i="7"/>
  <c r="G188" i="7"/>
  <c r="G186" i="7"/>
  <c r="G184" i="7"/>
  <c r="G182" i="7"/>
  <c r="G180" i="7"/>
  <c r="G179" i="7" s="1"/>
  <c r="G177" i="7"/>
  <c r="G175" i="7"/>
  <c r="G174" i="7"/>
  <c r="G169" i="7"/>
  <c r="G161" i="7"/>
  <c r="G160" i="7" s="1"/>
  <c r="G159" i="7"/>
  <c r="G158" i="7" s="1"/>
  <c r="G156" i="7"/>
  <c r="G155" i="7" s="1"/>
  <c r="G153" i="7"/>
  <c r="G152" i="7" s="1"/>
  <c r="G150" i="7"/>
  <c r="G148" i="7"/>
  <c r="G146" i="7"/>
  <c r="G143" i="7" s="1"/>
  <c r="G142" i="7" s="1"/>
  <c r="G144" i="7"/>
  <c r="G139" i="7"/>
  <c r="G138" i="7" s="1"/>
  <c r="G137" i="7" s="1"/>
  <c r="G130" i="7"/>
  <c r="G129" i="7" s="1"/>
  <c r="G128" i="7" s="1"/>
  <c r="G125" i="7"/>
  <c r="G123" i="7"/>
  <c r="G120" i="7"/>
  <c r="G119" i="7"/>
  <c r="G118" i="7" s="1"/>
  <c r="G115" i="7"/>
  <c r="G114" i="7" s="1"/>
  <c r="G113" i="7"/>
  <c r="G111" i="7"/>
  <c r="G110" i="7"/>
  <c r="G109" i="7" s="1"/>
  <c r="G108" i="7"/>
  <c r="G106" i="7"/>
  <c r="G105" i="7"/>
  <c r="G104" i="7" s="1"/>
  <c r="G103" i="7" s="1"/>
  <c r="G82" i="7" s="1"/>
  <c r="G101" i="7"/>
  <c r="G100" i="7"/>
  <c r="G96" i="7" s="1"/>
  <c r="G95" i="7" s="1"/>
  <c r="G98" i="7"/>
  <c r="G97" i="7"/>
  <c r="G93" i="7"/>
  <c r="A93" i="7"/>
  <c r="G92" i="7"/>
  <c r="G91" i="7"/>
  <c r="G90" i="7" s="1"/>
  <c r="G86" i="7"/>
  <c r="G85" i="7" s="1"/>
  <c r="G84" i="7" s="1"/>
  <c r="G83" i="7" s="1"/>
  <c r="G80" i="7"/>
  <c r="G78" i="7"/>
  <c r="G77" i="7" s="1"/>
  <c r="G76" i="7"/>
  <c r="G75" i="7" s="1"/>
  <c r="G73" i="7"/>
  <c r="G72" i="7" s="1"/>
  <c r="G71" i="7"/>
  <c r="G70" i="7" s="1"/>
  <c r="G68" i="7"/>
  <c r="G67" i="7" s="1"/>
  <c r="G66" i="7"/>
  <c r="G64" i="7"/>
  <c r="G61" i="7"/>
  <c r="G60" i="7" s="1"/>
  <c r="G59" i="7" s="1"/>
  <c r="G57" i="7"/>
  <c r="G56" i="7"/>
  <c r="G55" i="7" s="1"/>
  <c r="G54" i="7"/>
  <c r="G52" i="7"/>
  <c r="G50" i="7"/>
  <c r="G49" i="7" s="1"/>
  <c r="G48" i="7"/>
  <c r="G47" i="7" s="1"/>
  <c r="G45" i="7"/>
  <c r="G44" i="7" s="1"/>
  <c r="G43" i="7" s="1"/>
  <c r="G42" i="7" s="1"/>
  <c r="G40" i="7"/>
  <c r="G39" i="7" s="1"/>
  <c r="G36" i="7"/>
  <c r="G35" i="7" s="1"/>
  <c r="G31" i="7"/>
  <c r="G30" i="7" s="1"/>
  <c r="G29" i="7" s="1"/>
  <c r="G24" i="7" s="1"/>
  <c r="G27" i="7"/>
  <c r="G26" i="7"/>
  <c r="G25" i="7" s="1"/>
  <c r="G21" i="7"/>
  <c r="G20" i="7" s="1"/>
  <c r="G19" i="7" s="1"/>
  <c r="G18" i="7" s="1"/>
  <c r="G10" i="8" l="1"/>
  <c r="G19" i="8"/>
  <c r="D59" i="8"/>
  <c r="G59" i="8" s="1"/>
  <c r="F60" i="8"/>
  <c r="C10" i="8"/>
  <c r="F10" i="8"/>
  <c r="C9" i="8"/>
  <c r="F9" i="8" s="1"/>
  <c r="G168" i="7"/>
  <c r="G167" i="7"/>
  <c r="G166" i="7" s="1"/>
  <c r="G165" i="7" s="1"/>
  <c r="G173" i="7"/>
  <c r="G172" i="7" s="1"/>
  <c r="G171" i="7" s="1"/>
  <c r="G249" i="7"/>
  <c r="G340" i="7"/>
  <c r="G339" i="7" s="1"/>
  <c r="G338" i="7" s="1"/>
  <c r="G337" i="7" s="1"/>
  <c r="G601" i="7"/>
  <c r="G600" i="7" s="1"/>
  <c r="G599" i="7" s="1"/>
  <c r="G34" i="7"/>
  <c r="G33" i="7" s="1"/>
  <c r="G23" i="7" s="1"/>
  <c r="G17" i="7" s="1"/>
  <c r="G136" i="7"/>
  <c r="G135" i="7" s="1"/>
  <c r="G134" i="7" s="1"/>
  <c r="G413" i="7"/>
  <c r="G402" i="7" s="1"/>
  <c r="G401" i="7" s="1"/>
  <c r="G546" i="7"/>
  <c r="G639" i="7"/>
  <c r="G638" i="7" s="1"/>
  <c r="G286" i="7"/>
  <c r="G274" i="7" s="1"/>
  <c r="G273" i="7" s="1"/>
  <c r="G224" i="7"/>
  <c r="G223" i="7" s="1"/>
  <c r="G532" i="7"/>
  <c r="G531" i="7" s="1"/>
  <c r="G530" i="7" s="1"/>
  <c r="G497" i="7" s="1"/>
  <c r="G489" i="7" s="1"/>
  <c r="D9" i="8" l="1"/>
  <c r="G9" i="8" s="1"/>
  <c r="G164" i="7"/>
  <c r="G16" i="7" s="1"/>
  <c r="G15" i="7" s="1"/>
</calcChain>
</file>

<file path=xl/sharedStrings.xml><?xml version="1.0" encoding="utf-8"?>
<sst xmlns="http://schemas.openxmlformats.org/spreadsheetml/2006/main" count="3613" uniqueCount="1059">
  <si>
    <t>Наименование</t>
  </si>
  <si>
    <t>Код дохода</t>
  </si>
  <si>
    <t>Доходы бюджета - Всего</t>
  </si>
  <si>
    <t>8 50 00000 00 0000 000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</si>
  <si>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</si>
  <si>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</si>
  <si>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</si>
  <si>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</si>
  <si>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</si>
  <si>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</si>
  <si>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</si>
  <si>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1 01 02010 01 0000 110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</si>
  <si>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</si>
  <si>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</si>
  <si>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</si>
  <si>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</si>
  <si>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</si>
  <si>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</si>
  <si>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</si>
  <si>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</si>
  <si>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</si>
  <si>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</si>
  <si>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</si>
  <si>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</si>
  <si>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</si>
  <si>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1 05 00000 00 0000 000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</si>
  <si>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</si>
  <si>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</si>
  <si>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</si>
  <si>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</si>
  <si>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</si>
  <si>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</si>
  <si>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</si>
  <si>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</si>
  <si>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</si>
  <si>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</si>
  <si>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1 08 03010 01 0000 110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</si>
  <si>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</si>
  <si>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</si>
  <si>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</si>
  <si>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</si>
  <si>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</si>
  <si>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</si>
  <si>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</si>
  <si>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</si>
  <si>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1 11 05035 05 0000 120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</si>
  <si>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</si>
  <si>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</si>
  <si>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</si>
  <si>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</si>
  <si>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</si>
  <si>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1 12 01010 01 0000 120</t>
  </si>
  <si>
    <t>1 13 00000 00 0000 000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</si>
  <si>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</si>
  <si>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</si>
  <si>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</si>
  <si>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</si>
  <si>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</si>
  <si>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ШТРАФЫ, САНКЦИИ, ВОЗМЕЩЕНИЕ УЩЕРБА</t>
  </si>
  <si>
    <t>1 16 00000 00 0000 000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</si>
  <si>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</si>
  <si>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</si>
  <si>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</si>
  <si>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</si>
  <si>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на выравнивание бюджетной обеспеченности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</si>
  <si>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</si>
  <si>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</si>
  <si>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</si>
  <si>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</si>
  <si>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Прочие субвенции</t>
  </si>
  <si>
    <t>Прочие субвенции бюджетам муниципальных районов</t>
  </si>
  <si>
    <t>Налог, взимаемый в связи с применением упрощенной системы налогообложения</t>
  </si>
  <si>
    <t>1 05 01010 01 0000 110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</si>
  <si>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</si>
  <si>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</si>
  <si>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</si>
  <si>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</si>
  <si>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</si>
  <si>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</si>
  <si>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</si>
  <si>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1 01 02020 01 0000 110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</si>
  <si>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</si>
  <si>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</si>
  <si>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рублей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</si>
  <si>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</si>
  <si>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</si>
  <si>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</si>
  <si>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</si>
  <si>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</si>
  <si>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</si>
  <si>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</si>
  <si>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</si>
  <si>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</si>
  <si>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</si>
  <si>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</si>
  <si>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2 02 40014 05 0000 150</t>
  </si>
  <si>
    <t>2 02 40014 00 0000 150</t>
  </si>
  <si>
    <t>2 02 40000 00 0000 150</t>
  </si>
  <si>
    <t>2 02 39999 05 0000 150</t>
  </si>
  <si>
    <t>2 02 39999 00 0000 150</t>
  </si>
  <si>
    <t>2 02 30027 05 0000 150</t>
  </si>
  <si>
    <t>2 02 30027 00 0000 150</t>
  </si>
  <si>
    <t>2 02 30013 05 0000 150</t>
  </si>
  <si>
    <t>2 02 30013 00 0000 150</t>
  </si>
  <si>
    <t>2 02 30000 00 0000 150</t>
  </si>
  <si>
    <t>2 02 29999 05 0000 150</t>
  </si>
  <si>
    <t>2 02 29999 00 0000 150</t>
  </si>
  <si>
    <t>2 02 20000 00 0000 150</t>
  </si>
  <si>
    <t>2 02 15001 05 0000 150</t>
  </si>
  <si>
    <t>2 02 15001 00 0000 150</t>
  </si>
  <si>
    <t>2 02 10000 00 0000 150</t>
  </si>
  <si>
    <t>ДОХОДЫ ОТ ПРОДАЖИ МАТЕРИАЛЬНЫХ И НЕМАТЕРИАЛЬНЫХ АКТИВОВ</t>
  </si>
  <si>
    <t>1 14 00000 00 0000 000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</si>
  <si>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</si>
  <si>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</si>
  <si>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</si>
  <si>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</si>
  <si>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</si>
  <si>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</si>
  <si>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1 03 02231 01 0000 110</t>
  </si>
  <si>
    <t>1 03 02241 01 0000 110</t>
  </si>
  <si>
    <t>1 03 02251 01 0000 110</t>
  </si>
  <si>
    <t>1 03 02261 01 0000 110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</si>
  <si>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</si>
  <si>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</si>
  <si>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</si>
  <si>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</si>
  <si>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1 16 01060 01 0000 140</t>
  </si>
  <si>
    <t>1 16 01063 01 0000 140</t>
  </si>
  <si>
    <t>1 16 01070 01 0000 140</t>
  </si>
  <si>
    <t>1 16 01073 01 0000 140</t>
  </si>
  <si>
    <t>1 16 01150 01 0000 140</t>
  </si>
  <si>
    <t>1 16 01153 01 0000 140</t>
  </si>
  <si>
    <t>1 16 01190 01 0000 140</t>
  </si>
  <si>
    <t>1 16 01193 01 0000 140</t>
  </si>
  <si>
    <t>1 16 01200 01 0000 140</t>
  </si>
  <si>
    <t>1 16 01203 01 0000 140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</si>
  <si>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</si>
  <si>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</si>
  <si>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</si>
  <si>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</si>
  <si>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</si>
  <si>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</si>
  <si>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</si>
  <si>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</si>
  <si>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</si>
  <si>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2 02 25097 00 0000 150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</si>
  <si>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</si>
  <si>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</si>
  <si>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</si>
  <si>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</si>
  <si>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</si>
  <si>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</si>
  <si>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</si>
  <si>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</si>
  <si>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</si>
  <si>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</si>
  <si>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</si>
  <si>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2 02 25169 00 0000 150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</si>
  <si>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</si>
  <si>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2 02 25169 05 0000 150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</si>
  <si>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</si>
  <si>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2 02 25210 00 0000 150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</si>
  <si>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</si>
  <si>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2 02 25210 05 0000 150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</si>
  <si>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</si>
  <si>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</si>
  <si>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</si>
  <si>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</si>
  <si>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1 13 02000 00 0000 130</t>
  </si>
  <si>
    <t>1 13 02990 00 0000 130</t>
  </si>
  <si>
    <t>1 13 02995 05 0000 130</t>
  </si>
  <si>
    <t>Доходы от компенсации затрат государства</t>
  </si>
  <si>
    <t xml:space="preserve">Прочие доходы от компенсации затрат государства </t>
  </si>
  <si>
    <t>Прочие доходы от компенсации затрат  бюджетов муниципальных районов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</si>
  <si>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</si>
  <si>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</si>
  <si>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</si>
  <si>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БЕЗВОЗМЕЗДНЫЕ ПОСТУПЛЕНИЯ</t>
  </si>
  <si>
    <t>Прочие безвозмездные поступления в бюджеты муниципальных районов</t>
  </si>
  <si>
    <t>2 07 00000 00 0000 000</t>
  </si>
  <si>
    <t>2 07 05000 05 0000 150</t>
  </si>
  <si>
    <t>2 07 05030 05 0000 150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</si>
  <si>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</si>
  <si>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1 05 01000 00 0000 110</t>
  </si>
  <si>
    <t>Налог, взимаемый с налогоплательщиков, выбравших в качестве объекта налогообложения 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</si>
  <si>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</si>
  <si>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</si>
  <si>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</si>
  <si>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1 11 07000 00 0000 120</t>
  </si>
  <si>
    <t>1 11 07010 00 0000 120</t>
  </si>
  <si>
    <t>1 11 07015 05 0000 120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</si>
  <si>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</si>
  <si>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</si>
  <si>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</si>
  <si>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</si>
  <si>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ДОХОДЫ ОТ ОКАЗАНИЯ ПЛАТНЫХ УСЛУГ И КОМПЕНСАЦИИ ЗАТРАТ ГОСУДАРСТВА</t>
  </si>
  <si>
    <t xml:space="preserve">Доходы от оказания платных услуг (работ) 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</si>
  <si>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</si>
  <si>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1 14 02050 05 0000 440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</si>
  <si>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</si>
  <si>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1 14 02053 05 0000 440</t>
  </si>
  <si>
    <t>1 16 01050 01 0000 140</t>
  </si>
  <si>
    <t>1 16 01053 01 0000 140</t>
  </si>
  <si>
    <t>1 16 01140 01 0000 140</t>
  </si>
  <si>
    <t>1 16 01143 01 0000 140</t>
  </si>
  <si>
    <t>1 16 01170 01 0000 140</t>
  </si>
  <si>
    <t>1 16 01173 01 0000 140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</si>
  <si>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</si>
  <si>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</si>
  <si>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</si>
  <si>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</si>
  <si>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</si>
  <si>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1 16 07090 05 0000 140</t>
  </si>
  <si>
    <t>Платежи в целях возмещения причиненного ущерба (убытков)</t>
  </si>
  <si>
    <t>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</si>
  <si>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</si>
  <si>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</si>
  <si>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</si>
  <si>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</si>
  <si>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ПРОЧИЕ НЕНАЛОГОВЫЕ ДОХОДЫ</t>
  </si>
  <si>
    <t>1 17 00000 00 0000 000</t>
  </si>
  <si>
    <t>Инициативные платежи</t>
  </si>
  <si>
    <t>1 17 15000 00 0000 150</t>
  </si>
  <si>
    <t>Инициативные платежи, зачисляемые в бюджеты муниципальных районов</t>
  </si>
  <si>
    <t>1 17 15030 05 0000 150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</si>
  <si>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</si>
  <si>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2 02 25304 00 0000 150</t>
  </si>
  <si>
    <t>2 02 25304 05 0000 150</t>
  </si>
  <si>
    <t>2 02 35302 00 0000 150</t>
  </si>
  <si>
    <t>2 02 35302 05 0000 150</t>
  </si>
  <si>
    <t>2 02 35303 00 0000 150</t>
  </si>
  <si>
    <t>2 02 35303 05 0000 150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</si>
  <si>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</si>
  <si>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</si>
  <si>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1 16 01080 01 0000 140</t>
  </si>
  <si>
    <t>1 16 01083 01 0000 140</t>
  </si>
  <si>
    <t>Исполнено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</si>
  <si>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</si>
  <si>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</si>
  <si>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</si>
  <si>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</si>
  <si>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</si>
  <si>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</si>
  <si>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</si>
  <si>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</si>
  <si>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</si>
  <si>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</si>
  <si>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</si>
  <si>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</si>
  <si>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</si>
  <si>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</si>
  <si>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</si>
  <si>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</si>
  <si>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</si>
  <si>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</si>
  <si>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</si>
  <si>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</si>
  <si>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</si>
  <si>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</si>
  <si>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</si>
  <si>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</si>
  <si>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</si>
  <si>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</si>
  <si>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</si>
  <si>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</si>
  <si>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</si>
  <si>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1 16 10100 05 0000 140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</si>
  <si>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</si>
  <si>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</si>
  <si>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</si>
  <si>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</si>
  <si>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</si>
  <si>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</si>
  <si>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</si>
  <si>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>1 17 05050 05 0000 180</t>
  </si>
  <si>
    <t>Прочие дотации</t>
  </si>
  <si>
    <t>2 02 19999 00 0000 150</t>
  </si>
  <si>
    <t>Прочие дотации бюджетам муниципальных районов</t>
  </si>
  <si>
    <t>2 02 19999 05 0000 150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</si>
  <si>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</si>
  <si>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</si>
  <si>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</si>
  <si>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</si>
  <si>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Субсидии бюджетам на строительство и реконструкцию (модернизацию) объектов питьевого водоснабжения</t>
  </si>
  <si>
    <t>2 02 25243 00 0000 150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</si>
  <si>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</si>
  <si>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</si>
  <si>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</si>
  <si>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</si>
  <si>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</si>
  <si>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</si>
  <si>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</si>
  <si>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</si>
  <si>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муниципальных районов на государственную регистрацию актов гражданского состояния</t>
  </si>
  <si>
    <t>2 02 35930 05 0000 150</t>
  </si>
  <si>
    <t>ПЕРЕЧИСЛЕНИЯ ДЛЯ ОСУЩЕСТВЛЕНИЯ ВОЗВРАТА (ЗАЧЕТА) ИЗЛИШНЕ УПЛАЧЕННЫХ ИЛИ ИЗЛИШНЕ ВЗЫСКАННЫХ СУММ НАЛОГОВ, СБОРОВ 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</si>
  <si>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2 08 00000 00 0000 000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</si>
  <si>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</si>
  <si>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2 08 05000 05 0000 150</t>
  </si>
  <si>
    <t xml:space="preserve">к решению Представительного Собрания </t>
  </si>
  <si>
    <t xml:space="preserve">Беловского района Курской области </t>
  </si>
  <si>
    <t xml:space="preserve">"Об исполнении бюджета муниципального района </t>
  </si>
  <si>
    <t>"Беловский район" за 2022 год"</t>
  </si>
  <si>
    <t>Приложение №2</t>
  </si>
  <si>
    <t>от 30 мая 2023 года № IV-33/1</t>
  </si>
  <si>
    <t>Поступления доходов в бюджет муниципального района "Беловский  район" Курской области в 2022 году</t>
  </si>
  <si>
    <t xml:space="preserve"> «Об исполнении бюджета муниципального района</t>
  </si>
  <si>
    <t>«Беловский район» за 2022 год»</t>
  </si>
  <si>
    <t>ИСТОЧНИКИ</t>
  </si>
  <si>
    <t>финансирования дефицита  бюджета муниципального района "Беловский район" Курской области за 2022 год по кодам классификации источников финансирования дефицитов бюджетов</t>
  </si>
  <si>
    <t>Рублей.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</si>
  <si>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</si>
  <si>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</si>
  <si>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90 00 00 00 00 0000 000</t>
  </si>
  <si>
    <t>-2 034 127,76</t>
  </si>
  <si>
    <t xml:space="preserve">Изменение остатков средств </t>
  </si>
  <si>
    <t>01 00 00 00 00 0000 00А</t>
  </si>
  <si>
    <t>Увеличение остатков средств, всего</t>
  </si>
  <si>
    <t>01 00 00 00 00 0000 500</t>
  </si>
  <si>
    <t>-753 541 047,37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</si>
  <si>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</si>
  <si>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</si>
  <si>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</si>
  <si>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</si>
  <si>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 бюджетов</t>
  </si>
  <si>
    <t>01 05 02 01 00 0000 510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</si>
  <si>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</si>
  <si>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</si>
  <si>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средств, всего</t>
  </si>
  <si>
    <t>01 00 00 00 00 0000 600</t>
  </si>
  <si>
    <t>751 506 919,61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</si>
  <si>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</si>
  <si>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</si>
  <si>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</si>
  <si>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</si>
  <si>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 бюджетов</t>
  </si>
  <si>
    <t>01 05 02 01 00 0000 610</t>
  </si>
  <si>
    <t>Уменьшение прочих остатков денежных средств  бюджетов муниципальных районов</t>
  </si>
  <si>
    <t>01 05 02 01 05 0000 610</t>
  </si>
  <si>
    <t>Приложение № 1</t>
  </si>
  <si>
    <t>Беловского района Курской области</t>
  </si>
  <si>
    <t/>
  </si>
  <si>
    <t>РАСХОДЫ 
бюджета за 2022 год по разделам и подразделам классификации расходов бюджетов</t>
  </si>
  <si>
    <t>(рублей)</t>
  </si>
  <si>
    <t>Код бюджетной классификации</t>
  </si>
  <si>
    <t>Сумма</t>
  </si>
  <si>
    <t>Рз</t>
  </si>
  <si>
    <t>ПР</t>
  </si>
  <si>
    <t>1</t>
  </si>
  <si>
    <t>2</t>
  </si>
  <si>
    <t>3</t>
  </si>
  <si>
    <t>4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</si>
  <si>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</si>
  <si>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</si>
  <si>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</si>
  <si>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</si>
  <si>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</si>
  <si>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</si>
  <si>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</si>
  <si>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</si>
  <si>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</si>
  <si>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</si>
  <si>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</si>
  <si>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</si>
  <si>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</si>
  <si>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 органов местного самоуправления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</si>
  <si>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</si>
  <si>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</si>
  <si>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</si>
  <si>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</si>
  <si>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</si>
  <si>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</si>
  <si>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</si>
  <si>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</si>
  <si>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</si>
  <si>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</si>
  <si>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</si>
  <si>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</si>
  <si>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</si>
  <si>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</si>
  <si>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</si>
  <si>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</si>
  <si>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</si>
  <si>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</si>
  <si>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</si>
  <si>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</si>
  <si>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</si>
  <si>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</si>
  <si>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</si>
  <si>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</si>
  <si>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</si>
  <si>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</si>
  <si>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</si>
  <si>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</si>
  <si>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</si>
  <si>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</si>
  <si>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</si>
  <si>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</si>
  <si>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</si>
  <si>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</si>
  <si>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</si>
  <si>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</si>
  <si>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МЕЖБЮДЖЕТНЫЕ ТРАНСФЕРТЫ</t>
  </si>
  <si>
    <t>14</t>
  </si>
  <si>
    <t>Межбюджетные трансферы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</si>
  <si>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</si>
  <si>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 xml:space="preserve">Приложение № 3
к решению Представительного Собрания 
Беловского района Курской области 
от 30 мая 2023 года № IV-33/1 «Об исполнении бюджета муниципального района «Беловский район» за 2022 год» </t>
  </si>
  <si>
    <t>Приложение № 4</t>
  </si>
  <si>
    <t>от 30 мая 2023 г. №VI-33/1</t>
  </si>
  <si>
    <t xml:space="preserve">Расходы бюджета муниципального района «Беловский район» Курской области  за 2022 год по ведомственной структуре расходов </t>
  </si>
  <si>
    <t>ЦСР</t>
  </si>
  <si>
    <t>ВР</t>
  </si>
  <si>
    <t>сумма рублей</t>
  </si>
  <si>
    <t>ВСЕГО РАСХОДОВ</t>
  </si>
  <si>
    <t>000 00 00</t>
  </si>
  <si>
    <t>Администрация Беловского района</t>
  </si>
  <si>
    <t>001</t>
  </si>
  <si>
    <t>функционирование главы муниципального образования</t>
  </si>
  <si>
    <t>Глава муниципального образования</t>
  </si>
  <si>
    <t>71 1 00</t>
  </si>
  <si>
    <t>Обеспечение деятельности и выполнение функций органов местного самоуправления</t>
  </si>
  <si>
    <t>71 1 00С1402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</si>
  <si>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</si>
  <si>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Беловского района Курской области "Социальная поддержка граждан в Беловском районе Курской области"</t>
  </si>
  <si>
    <t xml:space="preserve">02 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</si>
  <si>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</si>
  <si>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02 2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</si>
  <si>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</si>
  <si>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02 208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</si>
  <si>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</si>
  <si>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02 208 R0821</t>
  </si>
  <si>
    <t xml:space="preserve"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 </t>
  </si>
  <si>
    <t>02 3</t>
  </si>
  <si>
    <t>Основное мероприятие "Обеспечение исполнения переданных органам местного самоуправления государственных полномочий по организации и осуществлению деятельности по опеке и попечительству"</t>
  </si>
  <si>
    <t>02301</t>
  </si>
  <si>
    <t>Содержание работников осуществляющих переданные государственные полномочия по организации и осуществлению деятельности по опеке и попечительству</t>
  </si>
  <si>
    <t>0230113170</t>
  </si>
  <si>
    <t>Муниципальная программа «Развитие муниципальной службы в Беловском районе Курской области»</t>
  </si>
  <si>
    <t xml:space="preserve">09 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</si>
  <si>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 »</t>
  </si>
  <si>
    <t xml:space="preserve">09 1 </t>
  </si>
  <si>
    <t>Основное мероприятие "обучение (повышение квалификации муниципальных служащих, обучающих семинаров, консультационных семинаров и лекций);</t>
  </si>
  <si>
    <t>09 1 01</t>
  </si>
  <si>
    <t>Мероприятия направленные на развитие муниципальной службы</t>
  </si>
  <si>
    <t>09 101С1437</t>
  </si>
  <si>
    <t>Закупка товаров, работ и услуг для государственных (муниципальных) нужд</t>
  </si>
  <si>
    <t>Основное мероприятие  "Обеспечение материально- техническими ресурсами и информационно – коммуникационное сопровождение 60 рабочих мест муниципальных служащих Беловского района"</t>
  </si>
  <si>
    <t>09 102С1437</t>
  </si>
  <si>
    <t>Закупка товаров, работ и услуг для обеспечения государственных (муниципальных) нужд</t>
  </si>
  <si>
    <t xml:space="preserve"> Муниципальная программа "Развитие архивного дела   в Беловском районе Курской области </t>
  </si>
  <si>
    <t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»</t>
  </si>
  <si>
    <t xml:space="preserve">10 1 </t>
  </si>
  <si>
    <t>Основное мероприятие "Обеспечение исполнения переданных органам местного самоуправления государственных полномочий в сфере архивного дела"</t>
  </si>
  <si>
    <t>10 1 01</t>
  </si>
  <si>
    <t>Осуществление отдельных государственных полномочий в сфере архивного дела</t>
  </si>
  <si>
    <t>10 1 0113360</t>
  </si>
  <si>
    <t>Муниципальная программа Профилактика преступлений и иных правонарушений в Беловском районе Курской области »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</si>
  <si>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Профилактика преступлений и иных правонарушений в Беловском районе Курской области »</t>
  </si>
  <si>
    <t xml:space="preserve">12 1 </t>
  </si>
  <si>
    <t>Основное мероприятие "Обеспечение исполнения переданных органам местного самоуправления государственных полномочий по обеспечению деятельности комиссий по делам несовершеннолетних и защите  их прав и административной комиссии"</t>
  </si>
  <si>
    <t>12 1 01</t>
  </si>
  <si>
    <t>Осуществление отдельных государственных полномочий по созданию и  обеспечению деятельности комиссий по делам несовершеннолетних и защите их прав</t>
  </si>
  <si>
    <t>100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</si>
  <si>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</si>
  <si>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Муниципальная программа Беловского района Курской области «Содействие занятости населения в Беловском районе Курской области »</t>
  </si>
  <si>
    <t>Подпрограмма «Развитие институтов рынка труда» муниципальной программы Беловского района Курской области «Содействие занятости населения в Беловском районе Курской области»</t>
  </si>
  <si>
    <t xml:space="preserve">17 2 </t>
  </si>
  <si>
    <t>Основное мероприятие "Обеспечение исполнения переданных органам местного самоуправления государственных полномочий в сфере трудовых отношений"</t>
  </si>
  <si>
    <t>17 2 01</t>
  </si>
  <si>
    <t xml:space="preserve">Осуществление отдельных государственных полномочий в сфере трудовых отношений
</t>
  </si>
  <si>
    <t>17 2 01  13310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</si>
  <si>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</si>
  <si>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</si>
  <si>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73 1 00</t>
  </si>
  <si>
    <t>73 100С 1402</t>
  </si>
  <si>
    <t>Иные бюджетные ассигнования</t>
  </si>
  <si>
    <t>Осуществление переданных полномочий в сфере внутреннего муниципального финансового контроля</t>
  </si>
  <si>
    <t>73 100П 1485</t>
  </si>
  <si>
    <t xml:space="preserve"> Непрограммная деятельность органов местного самоуправления</t>
  </si>
  <si>
    <t>Осуществление переданных полномочий по организации проведения мероприятий по отлову и содержанию безнадзорных животных</t>
  </si>
  <si>
    <t>77 5 00</t>
  </si>
  <si>
    <t>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</si>
  <si>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77 5 0 12712</t>
  </si>
  <si>
    <t>реализация функций государственной судебной власти на территории Курской области</t>
  </si>
  <si>
    <t>Обеспечение деятельности аппаратов судов</t>
  </si>
  <si>
    <t>76 1</t>
  </si>
  <si>
    <t>Осуществление полномочий по составлении (изменению)списков кандидатов в присяжные заседатели федеральных судов общей юрисдикции в Российской Федерации</t>
  </si>
  <si>
    <t>7610051200</t>
  </si>
  <si>
    <t>Резервные фонды</t>
  </si>
  <si>
    <t xml:space="preserve">Резервные фонды </t>
  </si>
  <si>
    <t>78 1 00</t>
  </si>
  <si>
    <t>Резервный фонд местной администрации</t>
  </si>
  <si>
    <t>78 100 С1403</t>
  </si>
  <si>
    <t>резервный фонд администрации на мероприятия с профилактикой и устранением последствий распространением последствий распространения корона вирусной инфекции</t>
  </si>
  <si>
    <t>78 1 00 С2000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</si>
  <si>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</si>
  <si>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</si>
  <si>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 xml:space="preserve">04 1 </t>
  </si>
  <si>
    <t>Основное мероприятие «Осуществление мероприятий в области имущественных и земельных отношений».</t>
  </si>
  <si>
    <t>04 1 01</t>
  </si>
  <si>
    <t>Мероприятия в области имущественных отношений</t>
  </si>
  <si>
    <t>04 1 01С1467</t>
  </si>
  <si>
    <t>Капитальные вложения в объекты государственной (муниципальной) собственности</t>
  </si>
  <si>
    <t>Муниципальная программа "Охрана окружающей среды  Беловского района Курской области "</t>
  </si>
  <si>
    <t>Подпрограмма «Экология и чистая вода» муниципальной программы Беловского района Курской области «Охрана окружающей среды  Беловского района Курской области»</t>
  </si>
  <si>
    <t>06 1</t>
  </si>
  <si>
    <t>Основное мероприятие"  Развития социальной и инженерной инфраструктуры муниципальных образований "</t>
  </si>
  <si>
    <t>06 1 02</t>
  </si>
  <si>
    <t>06 1 02 C1469</t>
  </si>
  <si>
    <t xml:space="preserve"> Муниципальная программа "Развитие архивного дела   в Беловском районе Курской области  "</t>
  </si>
  <si>
    <t xml:space="preserve"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«Развитие архивного дела   в Беловском районе Курской области  </t>
  </si>
  <si>
    <t>10 2</t>
  </si>
  <si>
    <t>Основное мероприятие "Проведение текущего ремонта помещений и оборудования архивного отдела".</t>
  </si>
  <si>
    <t xml:space="preserve">10 2 01 </t>
  </si>
  <si>
    <t>Реализация мероприятий по формированию и содержанию муниципальных архивов</t>
  </si>
  <si>
    <t>10 2 01 C1438</t>
  </si>
  <si>
    <t>10 2 01 С1438</t>
  </si>
  <si>
    <t>Основное мероприятие "Создание оптимальных условий хранения документов ".</t>
  </si>
  <si>
    <t>10 2 02</t>
  </si>
  <si>
    <t>10 2 02 С1438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</si>
  <si>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области"</t>
  </si>
  <si>
    <t xml:space="preserve">Подпрограмма "Повышение безопасности дорожного движения в Беловском районе курской области" </t>
  </si>
  <si>
    <t xml:space="preserve">11 4 </t>
  </si>
  <si>
    <t>Основное мероприятие "Обеспечение безопасности дорожного движения на автомобильных дорогах местного значения"</t>
  </si>
  <si>
    <t>Обеспечение безопасности дорожного движения на автомобильных дорогах местного значения</t>
  </si>
  <si>
    <t>11 401 С1459</t>
  </si>
  <si>
    <t>Подпрограмма «Обеспечение  правопорядка  на  территории  Беловского района»</t>
  </si>
  <si>
    <t xml:space="preserve">12 2 </t>
  </si>
  <si>
    <t>Основное мероприятие "Создание комплексной системы мер по профилактике потребления наркотиков"</t>
  </si>
  <si>
    <t>12 2 01</t>
  </si>
  <si>
    <t>Создание комплексной системы мер по профилактике потребления наркотиков</t>
  </si>
  <si>
    <t>12 201 С 1486</t>
  </si>
  <si>
    <t>Социальное обеспечение и иные выплаты населению</t>
  </si>
  <si>
    <t>Реализация государственных функций, связанных с общегосударственным управлением</t>
  </si>
  <si>
    <t>Выполнение других обязательств Беловского района Курской области</t>
  </si>
  <si>
    <t>76 1 00</t>
  </si>
  <si>
    <t>Выполнение других (прочих) обязательств органа местного самоуправления</t>
  </si>
  <si>
    <t>76 100 С1404</t>
  </si>
  <si>
    <t>200</t>
  </si>
  <si>
    <t>800</t>
  </si>
  <si>
    <t>Непрограммные расходы органов местного самоуправления</t>
  </si>
  <si>
    <t>77 2 00</t>
  </si>
  <si>
    <t>77 2 00С1404</t>
  </si>
  <si>
    <t>77 200 С1404</t>
  </si>
  <si>
    <t>Реализация мероприятий по распространению официальной информации</t>
  </si>
  <si>
    <t>77 200 С1439</t>
  </si>
  <si>
    <t>77 2 00С1439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</si>
  <si>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</si>
  <si>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77 2 00 59300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</si>
  <si>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</si>
  <si>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</si>
  <si>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79 1 00</t>
  </si>
  <si>
    <t>расходы на обеспечение деятельности (оказание услуг) муниципальных учреждений</t>
  </si>
  <si>
    <t>79 1 00С1401</t>
  </si>
  <si>
    <t>Национальная безопасность и правоохранительная деятельность</t>
  </si>
  <si>
    <t>00</t>
  </si>
  <si>
    <t>Муниципальная программа  Беловского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Беловском  районе 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</si>
  <si>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в Беловском районе » муниципальной программы Беловского района  «Защита населения и территории от чрезвычайных ситуаций, обеспечение пожарной безопасности и безопасности людей на водных объектах в Беловском районе »</t>
  </si>
  <si>
    <t xml:space="preserve">13 1 </t>
  </si>
  <si>
    <t>Основное мероприятие "совершенствование объединенной системы оперативно-диспетчерского управления в чрезвычайных ситуациях Беловского района Курской области"</t>
  </si>
  <si>
    <t>Расходы на обеспечение деятельности (оказание услуг) муниципальных учреждений</t>
  </si>
  <si>
    <t>13 1 02С1401</t>
  </si>
  <si>
    <t>Подпрограмма «Снижение рисков и смягчение последствий чрезвычайных ситуаций природного и техногенного характера в Беловском районе » муниципальной программы Беловского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Беловском районе »</t>
  </si>
  <si>
    <t xml:space="preserve">13 2 </t>
  </si>
  <si>
    <t>Основное мероприятие "предупредительные мероприятия по защите населения и территорий от чрезвычайных ситуаций природного и техногенного характера".</t>
  </si>
  <si>
    <t>13 2 03</t>
  </si>
  <si>
    <t>Мероприятия, связанные с созданием (развитием) муниципальных автоматизированных систем централизованного оповещения населения в Беловском районе Курской области.</t>
  </si>
  <si>
    <t>13 2 03 1281</t>
  </si>
  <si>
    <t xml:space="preserve">03 </t>
  </si>
  <si>
    <t>13 2 03 12821</t>
  </si>
  <si>
    <t>13 2 03 S2821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</si>
  <si>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</si>
  <si>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  13 2 03С1460</t>
  </si>
  <si>
    <t>расходы на мероприятия  направленные на профилактику корона вирусной инфекции</t>
  </si>
  <si>
    <t>13 2 03 С2002</t>
  </si>
  <si>
    <t>Основное мероприятие "Создание на территории Беловского района  комплексной системы обеспечения безопасности жизнедеятельности населения Беловскго района  АПК "Безопасный город"</t>
  </si>
  <si>
    <t>13 2 04</t>
  </si>
  <si>
    <t xml:space="preserve">  13 2 04С1460</t>
  </si>
  <si>
    <t>Отдельные мероприятия в области  гражданской обороны , защиты населения и территорий от чрезвычайных ситуаций, безопасности людей на водных объектах</t>
  </si>
  <si>
    <t xml:space="preserve">13 2 05 </t>
  </si>
  <si>
    <t>Создание и организация работы пунктов временного размещения (ПВР) эвакуируемого населения"</t>
  </si>
  <si>
    <t>13 2 05 С1460</t>
  </si>
  <si>
    <t>12 0</t>
  </si>
  <si>
    <t>Подпрограмма «Обеспечение  правопорядка  на  территории  Беловского района» муниципальной программы Беловского района Курской области Профилактика преступлений и иных правонарушений в Беловском районе Курской области »</t>
  </si>
  <si>
    <t>Основное мероприятие "Обеспечение общественной  и личной безопасности граждан на территории  Беловского района"</t>
  </si>
  <si>
    <t>Реализация мероприятий направленных на обеспечение правопорядка на территории муниципального образования</t>
  </si>
  <si>
    <t>12 202 С 1435</t>
  </si>
  <si>
    <t xml:space="preserve">Подпрограмма "Развитие пассажирских перевозок в Беловском районе Курской области" </t>
  </si>
  <si>
    <t xml:space="preserve">11 3 </t>
  </si>
  <si>
    <t>Основное мероприятие" Расходы местных бюджетов на  поддержку автомобильного и других видов транспорта (за исключением железнодорожного, водного и воздушного транспорта), включая обеспечение равной доступности услуг общественного транспорта на территории Беловского муниципального района для отдельных категорий граждан".</t>
  </si>
  <si>
    <t>11 3 01</t>
  </si>
  <si>
    <t>Отдельные мероприятия по другим видам транспорта</t>
  </si>
  <si>
    <t>11 3 01С1426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</si>
  <si>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 "</t>
  </si>
  <si>
    <t xml:space="preserve">Подпрограмма "Развитие сети автомобильных дорог Беловского района Курской области" </t>
  </si>
  <si>
    <t xml:space="preserve">11 2 </t>
  </si>
  <si>
    <t xml:space="preserve">Основное мероприятие" Расходы  бюджета Беловского муниципального района на капитальный ремонт, строительство (реконструкцию) и содержание автомобильных дорог общего пользования местного значения" </t>
  </si>
  <si>
    <t>11 2 01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</si>
  <si>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</si>
  <si>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11 201 С14 23</t>
  </si>
  <si>
    <t>Капитальный ремонт, ремонт и содержание автомобильных дорог общего пользования местного значения</t>
  </si>
  <si>
    <t>11 201 С14 24</t>
  </si>
  <si>
    <t>Основное мероприятие"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</si>
  <si>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11 2 03</t>
  </si>
  <si>
    <t>11 2 03 13390</t>
  </si>
  <si>
    <t>Реализация проекта "Народный бюджет"  ремонт  автодороги ул Средняя с. Песчаное Беловского района Курской области</t>
  </si>
  <si>
    <t>11 2 03 14005</t>
  </si>
  <si>
    <t>Реализация проекта "Народный бюджет" ремонт дороги по ул. Лесная в п. Коммунар  Беловского района Курской области</t>
  </si>
  <si>
    <t>11 2 03 14006</t>
  </si>
  <si>
    <t>Мероприятия, направленные на реализацию проекта "Народный бюджет"  ремонт  автодороги ул Средняя с. Песчаное Беловского района Курской области</t>
  </si>
  <si>
    <t>11 2 03 S4005</t>
  </si>
  <si>
    <t>Мероприятия, направленные на реализацию проекта "Народный бюджет"  ремонт дороги по ул. Лесная в п. Коммунар  Беловского района Курской области</t>
  </si>
  <si>
    <t>11 2 03 S4006</t>
  </si>
  <si>
    <t>11 2 03 S3390</t>
  </si>
  <si>
    <t xml:space="preserve">Муниципальная программа «Развитие малого  предпринимательства в Беловском районе  Курской области </t>
  </si>
  <si>
    <t>Подпрограмма «Содействие развитию малого  предпринимательства» муниципальной программы «Развитие малого  предпринимательства в Беловском районе  Курской области »</t>
  </si>
  <si>
    <t>15 1</t>
  </si>
  <si>
    <t>Основное мероприятие "приобретение специализированного демонстрационного оборудования, тематических демонстрационных стендов, и других материалов для участия в региональных и межрегиональных выставках"</t>
  </si>
  <si>
    <t>обеспечение условий для развития малого и среднего предпринимательства на территории муниципального образования</t>
  </si>
  <si>
    <t>15 106 С 14 05</t>
  </si>
  <si>
    <t>Муниципальная программа "Обеспечение доступным и комфортным  жильем и коммунальными услугами граждан Беловского  района Курской области"</t>
  </si>
  <si>
    <t>Подпрограмма Создание условий для обеспечения доступным и комфортным жильем граждан в Беловском районе Курской области муниципальной программы "Обеспечение доступным и комфортным  жильем и коммунальными услугами граждан Беловского  района Курской области"</t>
  </si>
  <si>
    <t xml:space="preserve">07 2 </t>
  </si>
  <si>
    <t>072 02</t>
  </si>
  <si>
    <t>приобретение манёвренного жилья муниципального района</t>
  </si>
  <si>
    <t>072 02 С1430</t>
  </si>
  <si>
    <t>КОММУНАЛЬНОЕ ХОЗЯЙСТВО</t>
  </si>
  <si>
    <t xml:space="preserve">06 1 </t>
  </si>
  <si>
    <t xml:space="preserve">Создание условий для развития социальной и инженерной инфраструктуры муниципальных образований </t>
  </si>
  <si>
    <t>06 1 02 С1417</t>
  </si>
  <si>
    <t>Строительство и реконструкция (модернизация) объектов питьевого водоснабжения</t>
  </si>
  <si>
    <t>061F552430</t>
  </si>
  <si>
    <t>Муниципальная программа "Обеспечение доступным и комфортным  жильем и коммунальными услугами население Беловского  района Курской области"</t>
  </si>
  <si>
    <t xml:space="preserve">07 </t>
  </si>
  <si>
    <t>Подпрограмма «Обеспечение качественными услугами ЖКХ населения Беловского района Курской области»  муниципальной программы  "Обеспечение доступным и комфортным  жильем и коммунальными услугами население Беловского  района Курской области"</t>
  </si>
  <si>
    <t xml:space="preserve">07 3 </t>
  </si>
  <si>
    <t>07 3 02</t>
  </si>
  <si>
    <t>07 3 02С1417</t>
  </si>
  <si>
    <t>Основное мероприятие «Проведение мероприятий в области жилищно-коммунального хозяйства»</t>
  </si>
  <si>
    <t xml:space="preserve">07 3 04 </t>
  </si>
  <si>
    <t>Мероприятия в области коммунального хозяйства</t>
  </si>
  <si>
    <t>07304 С1431</t>
  </si>
  <si>
    <t>Образование</t>
  </si>
  <si>
    <t xml:space="preserve">Муниципальная программа Беловского района Курской области "Развитие образования в Беловском районе 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</si>
  <si>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 </t>
  </si>
  <si>
    <t>032</t>
  </si>
  <si>
    <t>Основное мероприятие "Содействие развитию дошкольного   образования"</t>
  </si>
  <si>
    <t>03202</t>
  </si>
  <si>
    <t>03202С1417</t>
  </si>
  <si>
    <t>Муниципальная программа "Энергосбережение и повышение энергетической эффективности Беловского района Курской области"</t>
  </si>
  <si>
    <t>Подпрограмма "Энергосбережение в Беловском районе Курской области" Муниципальная программа "Энергосбережение и повышение энергетической эффективности Беловского района Курской области"</t>
  </si>
  <si>
    <t>05  1</t>
  </si>
  <si>
    <t>Основное мероприятие "Мероприятия в области энергосбережения за счет средств муниципального района"</t>
  </si>
  <si>
    <t>05  1 01</t>
  </si>
  <si>
    <t>Развитие социальной и инжинерной инфроструктуры муниципальных образований Курской области</t>
  </si>
  <si>
    <t>05  1 01 11500</t>
  </si>
  <si>
    <t>Мероприятия направленные на развитие социальной и инжинерной инфраструктуры муниципальных образований Курской области</t>
  </si>
  <si>
    <t>05  1 01 S1500</t>
  </si>
  <si>
    <t>общее образование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</si>
  <si>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</t>
  </si>
  <si>
    <t>Основное мероприятие "Содействие развитию  общего образования"</t>
  </si>
  <si>
    <t>03204</t>
  </si>
  <si>
    <t>03204С1417</t>
  </si>
  <si>
    <t>Организация мероприятий при осуществлении деятельности по обращению с животными без владельцев</t>
  </si>
  <si>
    <t>77 5 00 0000</t>
  </si>
  <si>
    <t>организация проведения мероприятий по отлову и содержанию безнадзорных животных</t>
  </si>
  <si>
    <t>77 5 0 12700</t>
  </si>
  <si>
    <t>Социальная политика</t>
  </si>
  <si>
    <t>Муниципальная программа Беловского района Курской области "Социальная поддержка граждан в Беловском районе Курской области "</t>
  </si>
  <si>
    <t>подпрограмма "Развитие мер социальной поддержки отдельных категорий граждан" муниципальной программы "Социальная поддержка граждан в Беловском районе Курской области "</t>
  </si>
  <si>
    <t xml:space="preserve">02 2 </t>
  </si>
  <si>
    <t>Основное мероприятие "Предоставление выплат пенсий за выслугу лет и доплат к пенсиям муниципальных служащих Беловского района, доплат к пенсии"</t>
  </si>
  <si>
    <t>02 2 01</t>
  </si>
  <si>
    <t>Выплата пенсий за выслугу лет и доплат к пенсиям муниципальных служащих</t>
  </si>
  <si>
    <t>02 2 01С1445</t>
  </si>
  <si>
    <t>300</t>
  </si>
  <si>
    <t>02 208R0821</t>
  </si>
  <si>
    <t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</t>
  </si>
  <si>
    <t xml:space="preserve">02 3 </t>
  </si>
  <si>
    <t>Основное мероприятие "Организация осуществления государственных выплат и пособий гражданам, имеющим детей, детям-сиротам и детям, оставшимся без попечения родителей, предоставление областного материнского капитала"</t>
  </si>
  <si>
    <t>02 3 01</t>
  </si>
  <si>
    <t>Содержание ребенка в семье опекуна  и приемной семье, а также вознаграждение, причитающееся приемному родителю</t>
  </si>
  <si>
    <t>02 3 01 13 190</t>
  </si>
  <si>
    <t>Физическая культура и спорт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</si>
  <si>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</si>
  <si>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Подпрограмма «Реализация муниципальной политики в сфере физической культуры и спорта» муниципальной программы 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</si>
  <si>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>083</t>
  </si>
  <si>
    <t>Основное мероприятие «Обеспечение деятельности и выполнение функций  муниципальным казенным учреждением «Спортивная школа Беловского района «Олимп»»</t>
  </si>
  <si>
    <t>08301</t>
  </si>
  <si>
    <t>08301С1417</t>
  </si>
  <si>
    <t>Управление финансов администрации Беловского района</t>
  </si>
  <si>
    <t>002</t>
  </si>
  <si>
    <t>Муниципальная программа «Развитие муниципальной службы в Беловском районе Курской области »</t>
  </si>
  <si>
    <t>09 1 02</t>
  </si>
  <si>
    <t>Аппарат Представительного Собрания Беловского района курской области</t>
  </si>
  <si>
    <t>75 3 00</t>
  </si>
  <si>
    <t>75 3 00С1402</t>
  </si>
  <si>
    <t>Осуществление переданных полномочий в сфере внешнего муниципального финансового контроля</t>
  </si>
  <si>
    <t>75 300П 1484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</si>
  <si>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 
</t>
  </si>
  <si>
    <t>Подпрограмма Управление муниципальной программой и обеспечение реализации муниципальной программы муниципального района «Беловский  район»</t>
  </si>
  <si>
    <t xml:space="preserve">14 3 </t>
  </si>
  <si>
    <t>Основное мероприятие "Обеспечение деятельности и выполнение функций управления финансов администрации Беловского района"</t>
  </si>
  <si>
    <t>14 3 01</t>
  </si>
  <si>
    <t>14 3 01С1402</t>
  </si>
  <si>
    <t xml:space="preserve">01 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</si>
  <si>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 </t>
  </si>
  <si>
    <t>03 1</t>
  </si>
  <si>
    <t>Основное мероприятие "Обеспечение деятельности и выполнение функций МКУ "Централизованная Бухгалтерия учреждений образования Беловского района"</t>
  </si>
  <si>
    <t xml:space="preserve">03 1 01 </t>
  </si>
  <si>
    <t>Содержание работников , осуществляющих переданные государственные полномочия по выплате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</si>
  <si>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03 1 01 13120</t>
  </si>
  <si>
    <t>Основное мероприятие "Обеспечение деятельности и выполнение функций Центра бюджетного учета Беловского района Курской области</t>
  </si>
  <si>
    <t>14 3 02</t>
  </si>
  <si>
    <t>14 3 02 С1401</t>
  </si>
  <si>
    <t>76 1 00 C1404</t>
  </si>
  <si>
    <t>Иные межбюджетные трансферты на осуществление полномочий по капитальному ремонт, ремонту и содержанию автомобильных дорог общего пользования местного значения</t>
  </si>
  <si>
    <t>11 201 П14 24</t>
  </si>
  <si>
    <t>Межбюджетные трансферты</t>
  </si>
  <si>
    <t>Основное мероприятие "Реализация Федерального закона от 24 июля 2007 года № 221-ФЗ "О государственном кадастре недвижимости"</t>
  </si>
  <si>
    <t>07203</t>
  </si>
  <si>
    <t>мероприятия по выполнению землеустроительных работ по координированию границ муниципальных образований  и границах населенных пунктов  Курской области</t>
  </si>
  <si>
    <t>0720313600</t>
  </si>
  <si>
    <t>07 2 03 13600</t>
  </si>
  <si>
    <t>Иные межбюджетные трансферты  на мероприятия по выполнению землеустроительных работ по координированию границ муниципальных образований  и границах населенных пунктов  Курской области</t>
  </si>
  <si>
    <t>07 203 S3600</t>
  </si>
  <si>
    <t>07 2 03 S3600</t>
  </si>
  <si>
    <t>основное мероприятие"  развития социальной и инженерной инфраструктуры муниципальных образований "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</si>
  <si>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</si>
  <si>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07 3 02П1417</t>
  </si>
  <si>
    <t>07 3 02 П1417</t>
  </si>
  <si>
    <t>Иные межбюджетные трансферты на мероприятия в области коммунального хозяйства</t>
  </si>
  <si>
    <t>07 3 04 П1431</t>
  </si>
  <si>
    <t>Муниципальная программа  "Социальная поддержка граждан  Беловского района Курской области "</t>
  </si>
  <si>
    <t>Основное мероприятие "Оказание мер социальной поддержки ветеранам  труда и труженикам тыла"</t>
  </si>
  <si>
    <t>02 2 03</t>
  </si>
  <si>
    <t>Обеспечение мер социальной поддержки ветеранов труда</t>
  </si>
  <si>
    <t>02 2 0313 150</t>
  </si>
  <si>
    <t>Обеспечение мер социальной поддержки тружеников тыла</t>
  </si>
  <si>
    <t>02 2 0313 160</t>
  </si>
  <si>
    <t>Основное мероприятие "Оказание мер социальной поддержки реабилитированным лицам"</t>
  </si>
  <si>
    <t>02 2 04</t>
  </si>
  <si>
    <t>Обеспечение мер социальной поддержки реабилитированных лиц и лиц, признанных пострадавшими от политических репрессий</t>
  </si>
  <si>
    <t>02 2 0411 170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</si>
  <si>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</si>
  <si>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02 2 05</t>
  </si>
  <si>
    <t>предоставление социальной поддержки отдельным категориям граждан по обеспечению продовольственными товарами</t>
  </si>
  <si>
    <t>0220511180</t>
  </si>
  <si>
    <t>Основное мероприятие "Формирование доступной среды жизнедеятельности лиц с ограниченными способностями"</t>
  </si>
  <si>
    <t>02 206</t>
  </si>
  <si>
    <t>Мероприятия по формированию доступной среды жизнедеятельности для лиц с ограниченными способностями</t>
  </si>
  <si>
    <t>02 2 06С1483</t>
  </si>
  <si>
    <t>Основное мероприятие "Обеспечение реализации комплекса мер, направленных на улучшение демографической ситуации в Курской области"</t>
  </si>
  <si>
    <t>02 2 02</t>
  </si>
  <si>
    <t>Ежемесячное пособие на ребенка</t>
  </si>
  <si>
    <t>02 2 0211 130</t>
  </si>
  <si>
    <t xml:space="preserve"> Основное мероприятие "Ежемесячные выплаты детям от 3-х до 7 лет включительно"</t>
  </si>
  <si>
    <t>Ежемесячная выплата детям от 3-х до 7 лет включительно</t>
  </si>
  <si>
    <t>02 207R3020</t>
  </si>
  <si>
    <t>02 207R302F</t>
  </si>
  <si>
    <t>Ежемесячные выплаты на  детей от 3-х до 7 лет включительно за счет средств областного бюджета</t>
  </si>
  <si>
    <t>02 207R3021</t>
  </si>
  <si>
    <t>Муниципальная программа Беловского района Курской области "Социальная поддержка граждан Социальная поддержка граждан в Беловском районе Курской области на 2014 - 2020 годы "</t>
  </si>
  <si>
    <t>Подпрограмма «Обеспечение реализации муниципальной программы «Социальная поддержка  граждан в Беловском районе Курской области ;</t>
  </si>
  <si>
    <t>02 1</t>
  </si>
  <si>
    <t>Основное мероприятие "Обеспечение деятельности и выполнение функций отдела соцобеспечения администрации Беловского района"</t>
  </si>
  <si>
    <t>02 1 01</t>
  </si>
  <si>
    <t>содержание работников, осуществляющих переданные государственные полномочия в сфере социальной защиты населения</t>
  </si>
  <si>
    <t>02 1 0113 220</t>
  </si>
  <si>
    <t>содержание работника по выплате ежемесячной выплаты на детей от 3-х до 7-ми лет</t>
  </si>
  <si>
    <t>02 1 0113 221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</si>
  <si>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</si>
  <si>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на 2015-2020 годы» 
</t>
  </si>
  <si>
    <t xml:space="preserve">Подпрограмма «Эффективная система межбюджетных отношений муниципального района «Беловский  район»   </t>
  </si>
  <si>
    <t>14 2</t>
  </si>
  <si>
    <t>Основное мероприятие "Выравнивание бюджетной обеспеченности муниципальных образований"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</si>
  <si>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</si>
  <si>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14 2 01 13450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</si>
  <si>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
и повышения устойчивости бюджетов 
муниципального района «Беловский район» 
</t>
  </si>
  <si>
    <t xml:space="preserve">Подпрограмма «Эффективная система межбюджетных отношений муниципального района «Беловский  район»  </t>
  </si>
  <si>
    <t>Основное мероприятие "Оказание финансовой поддержки бюджетам поселений  по решению вопросов местного значения за счет средств муниципального района"</t>
  </si>
  <si>
    <t>Иные межбюджетные трансферты бюджетам поселений на оказание финансовой поддержки  по решению вопросов местного значения за счет средств муниципального района</t>
  </si>
  <si>
    <t>14 2 02 С1466</t>
  </si>
  <si>
    <t>Отдел по вопросам культуры, молодежной политики, физкультуры и спорта Администрации Беловского района Курской области</t>
  </si>
  <si>
    <t>003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</si>
  <si>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</si>
  <si>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</si>
  <si>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Подпрограмма «Повышение эффективности реализации молодежной политики» муниципальной программы 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</si>
  <si>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 xml:space="preserve">08 2 </t>
  </si>
  <si>
    <t xml:space="preserve"> Основное мероприятие "Реализация мероприятий по созданию условий для поддержки талантливой молодежи, вовлечения молодежи в активную общественную  деятельность, гражданско-патриотическому воспитанию и допризывной подготовке"</t>
  </si>
  <si>
    <t>08 2 01</t>
  </si>
  <si>
    <t>Реализация мероприятий в сфере молодежной политики</t>
  </si>
  <si>
    <t>08 201С 1414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</si>
  <si>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
</t>
  </si>
  <si>
    <t xml:space="preserve">08 4 </t>
  </si>
  <si>
    <t>Основное мероприятие "Реализация мероприятий связанных с организацией отдыха детей в каникулярное время".</t>
  </si>
  <si>
    <t>08 4 02</t>
  </si>
  <si>
    <t>Мероприятия, связанные с организацией отдыха детей в каникулярное время</t>
  </si>
  <si>
    <t>08 402 1 3540</t>
  </si>
  <si>
    <t>08 402 S 3540</t>
  </si>
  <si>
    <t xml:space="preserve">КУЛЬТУРА, КИНЕМАТОГРАФИЯ </t>
  </si>
  <si>
    <t>КУЛЬТУРА</t>
  </si>
  <si>
    <t xml:space="preserve">Муниципальная программа Беловского района Курской области 
 «Развитие культуры Беловского района »
</t>
  </si>
  <si>
    <t xml:space="preserve">Подпрограмма «Искусство» Муниципальной программы Беловского района Курской области 
 «Развитие культуры Беловского района »
</t>
  </si>
  <si>
    <t>01 1</t>
  </si>
  <si>
    <t>Основное мероприятие "Организация и обеспечение деятельности МКУ Беловский центр культуры и досуга"</t>
  </si>
  <si>
    <t>01 1 01</t>
  </si>
  <si>
    <t>01 101 С1401</t>
  </si>
  <si>
    <t xml:space="preserve">Подпрограмма «Наследие» Муниципальной программы Беловского района Курской области 
 «Развитие культуры Беловского района »
</t>
  </si>
  <si>
    <t>01 2</t>
  </si>
  <si>
    <t>Основное мероприятие "Организация и обеспечение деятельности МКУ Беловская меж поселенческая библиотека"</t>
  </si>
  <si>
    <t>01 201</t>
  </si>
  <si>
    <t>01 201 С1401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</si>
  <si>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</t>
  </si>
  <si>
    <t>01 3</t>
  </si>
  <si>
    <t>Основные мероприятие "Компенсация расходов на оплату жилых помещений, отопления и  освещения работникам муниципальных учреждений культуры"</t>
  </si>
  <si>
    <t>01 302</t>
  </si>
  <si>
    <t>Осуществление отдельных государственных полномочий по  финансовому обеспечению расходов, связанных с оплатой жилых помещений , отопления и освещения работникам учреждений культуры.</t>
  </si>
  <si>
    <t>01 30212802</t>
  </si>
  <si>
    <t xml:space="preserve"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
</t>
  </si>
  <si>
    <t>Основное мероприятие "Организация и обеспечение деятельности МКУ Централизованная бухгалтерия учреждений культуры"</t>
  </si>
  <si>
    <t>01 3 01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</si>
  <si>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</si>
  <si>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01 3 0113340</t>
  </si>
  <si>
    <t>013 01С1401</t>
  </si>
  <si>
    <t xml:space="preserve">Муниципальная программа Беловского района Курской области  «Развитие культуры Беловского района »
</t>
  </si>
  <si>
    <t xml:space="preserve"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
</t>
  </si>
  <si>
    <t xml:space="preserve">01 3 </t>
  </si>
  <si>
    <t>01 3 02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</si>
  <si>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</si>
  <si>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01 3 02 13350</t>
  </si>
  <si>
    <t>08 3</t>
  </si>
  <si>
    <t>08 3 03</t>
  </si>
  <si>
    <t>08 3 03 С1401</t>
  </si>
  <si>
    <t xml:space="preserve">Основное мероприятие "Обеспечение организации и проведения физкультурных и массовых спортивных мероприятий" </t>
  </si>
  <si>
    <t>08 3 01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</si>
  <si>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</si>
  <si>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08 3 01С1406</t>
  </si>
  <si>
    <t xml:space="preserve">Основное мероприятие "Материально-техническое обеспечение спортивных сборных команд  муниципального района (отдельных спортсменов муниципального района" </t>
  </si>
  <si>
    <t>08 3 02</t>
  </si>
  <si>
    <t>Создание условий для успешного выступления спортсменов муниципального образования на областных спортивных соревнованиях и развития спортивного резерва</t>
  </si>
  <si>
    <t>08 3 02С1407</t>
  </si>
  <si>
    <t>Управление образования администрации Беловского района</t>
  </si>
  <si>
    <t>004</t>
  </si>
  <si>
    <t xml:space="preserve">03 2 </t>
  </si>
  <si>
    <t>Основное мероприятие "Реализация дошкольных образовательных программ"</t>
  </si>
  <si>
    <t>03 2 01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</si>
  <si>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услуг,)</t>
  </si>
  <si>
    <t>03 2 01 13030</t>
  </si>
  <si>
    <t>03 201 С 14 01</t>
  </si>
  <si>
    <t>Расходы на обеспечение деятельности (оказание услуг) муниципальных учреждений за счет оказания платных услуг</t>
  </si>
  <si>
    <t>03 201 С 1420</t>
  </si>
  <si>
    <t>расходы на мероприятия  направленные на профилактику коронавирусной инфекции</t>
  </si>
  <si>
    <t>03 2 01 С2002</t>
  </si>
  <si>
    <t>03 2 02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</si>
  <si>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</si>
  <si>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03  202 12799</t>
  </si>
  <si>
    <t>Предоставления мер социальной поддержки работникам муниципальных образовательных организаций</t>
  </si>
  <si>
    <t>03  202 13060</t>
  </si>
  <si>
    <t>Обеспечение предоставления мер социальной поддержки работникам муниципальных образовательных организаций</t>
  </si>
  <si>
    <t>03  202 S3060</t>
  </si>
  <si>
    <t>Реализация проекта "Народный бюджет" Капитальный ремонт здания муниципального казенного дошкольного общеобразовательного учреждения "Коммунаровкий детский сад" Беловского района Курской области</t>
  </si>
  <si>
    <t>03 2 02 14008</t>
  </si>
  <si>
    <t>Мероприятия, направленные на реализацию проекта"Народный бюджет" Капитальный ремонт здания муниципального казенного дошкольного общеобразовательного учреждения "Коммунаровкий детский сад" Беловского района Курской области</t>
  </si>
  <si>
    <t>03 2 02 S4008</t>
  </si>
  <si>
    <t xml:space="preserve">05 </t>
  </si>
  <si>
    <t>05 1</t>
  </si>
  <si>
    <t>05 101</t>
  </si>
  <si>
    <t>05 1 01 С1417</t>
  </si>
  <si>
    <t>05 1 01С1417</t>
  </si>
  <si>
    <t xml:space="preserve">Муниципальная программа Беловского района Курской области "Развитие образования в Беловском районе  </t>
  </si>
  <si>
    <t>Основное мероприятие "Реализация основных общеобразовательных программ"</t>
  </si>
  <si>
    <t>03 2 03</t>
  </si>
  <si>
    <t xml:space="preserve"> Реализация основных общеобразовательных  и дополнительных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</si>
  <si>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03 2 0313 040</t>
  </si>
  <si>
    <t>Ежемесячное денежное вознаграждение за классное руководство работникам государственных и муниципальных образовательных организаций</t>
  </si>
  <si>
    <t>03 2 0353 030</t>
  </si>
  <si>
    <t>03 203 С 14 01</t>
  </si>
  <si>
    <t>03 203 С 14 20</t>
  </si>
  <si>
    <t>03 203 С 2002</t>
  </si>
  <si>
    <t>032 04</t>
  </si>
  <si>
    <t>Расходы на мероприятия по организации питания обучающихся муниципальных образовательных организаций</t>
  </si>
  <si>
    <t>032 04 С1412</t>
  </si>
  <si>
    <t>03  20413060</t>
  </si>
  <si>
    <t>03  204 S3060</t>
  </si>
  <si>
    <t>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</si>
  <si>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03 204 1 30 80</t>
  </si>
  <si>
    <t>Расходы бюджета на 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</si>
  <si>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03 204 S 30 80</t>
  </si>
  <si>
    <t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</si>
  <si>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03  204 13090</t>
  </si>
  <si>
    <t>Мероприятия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</si>
  <si>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03  204 S3090</t>
  </si>
  <si>
    <t>Мероприятия по организации бесплатного горячего питания  обучающихся, получающих начальное общее образование</t>
  </si>
  <si>
    <t>03  204 L3040</t>
  </si>
  <si>
    <t>Региональный проект "Современная школа"</t>
  </si>
  <si>
    <t>03 2 Е1 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</si>
  <si>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</si>
  <si>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 2 Е1 51690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</si>
  <si>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за счет внебюджетных средств </t>
  </si>
  <si>
    <t>03 2 Е1 С1401</t>
  </si>
  <si>
    <t>Региональный проект "Успех каждого ребенка"</t>
  </si>
  <si>
    <t>03 2 Е2 00000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</si>
  <si>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</si>
  <si>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03 2 Е2 50970</t>
  </si>
  <si>
    <t>Региональный проект "Цифровая образовательная среда"</t>
  </si>
  <si>
    <t>03 2 Е4</t>
  </si>
  <si>
    <t>Обеспечение образовательных организаций материально-технической базой для внедрения цифровой образовательной среды</t>
  </si>
  <si>
    <t>03 2 Е4 52100</t>
  </si>
  <si>
    <t>Операционные расходы за счет средств местного бюджета в рамках реализации Регионального проекта "Цифровая образовательная среда"</t>
  </si>
  <si>
    <t>03 2 Е4 С1401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</si>
  <si>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учреждениях</t>
  </si>
  <si>
    <t>03 2 EB 5179F</t>
  </si>
  <si>
    <t>Подпрограмма "Повышение безопасности дорожного движения в Беловском районе курской области"</t>
  </si>
  <si>
    <t>Подпрограмма «Обеспечение  правопорядка  на  территории  Беловского района» муниципальной программы Беловского района Курской области  "Профилактика преступлений и иных правонарушений в Беловском районе Курской области»</t>
  </si>
  <si>
    <t>Основное мероприятие "Профилактика терроризма и экстремизма на территории  Беловского района"</t>
  </si>
  <si>
    <t>12 203 С 1435</t>
  </si>
  <si>
    <t>Муниципальная программа Беловского района Курской области «Содействие занятости населения  »</t>
  </si>
  <si>
    <t>Подпрограмма «Содействие временной занятости населения» муниципальной программы  «Содействие занятости населения »</t>
  </si>
  <si>
    <t xml:space="preserve">17 1 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</si>
  <si>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время".</t>
  </si>
  <si>
    <t>17 1 01</t>
  </si>
  <si>
    <t>Развитие рынка труда, повышение эффективности занятости населения</t>
  </si>
  <si>
    <t>17 101С 1436</t>
  </si>
  <si>
    <t>Дополнительное образование  детей</t>
  </si>
  <si>
    <t xml:space="preserve">Подпрограмма «Развитие дополнительного
образования и системы воспитания детей» 
</t>
  </si>
  <si>
    <t xml:space="preserve">03 3 </t>
  </si>
  <si>
    <t>Основное мероприятие "Содействие развитию дополнительного образования"</t>
  </si>
  <si>
    <t>03 3 01</t>
  </si>
  <si>
    <t>03 3 0112799</t>
  </si>
  <si>
    <t>Предоставление субсидий бюджетным, автономным учреждениям и иным некоммерческим организациям</t>
  </si>
  <si>
    <t>03 3 01 С1401</t>
  </si>
  <si>
    <t>Основное мероприятие "Внедрение и обеспечение функционирования модели персонифицированного финансирования дополнительного образования детей"</t>
  </si>
  <si>
    <t xml:space="preserve">03 3 02 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</si>
  <si>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</si>
  <si>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 3 02 С1448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</si>
  <si>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"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</si>
  <si>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</si>
  <si>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 xml:space="preserve">Средства муниципального образования на развитие системы оздоровления и отдыха детей </t>
  </si>
  <si>
    <t>08 402 С 1458</t>
  </si>
  <si>
    <t>Расходы на софинансирование расходных обязательств муниципальных образований, связанных с проведением капитального ремонта муниципальных организаций отдыха детей и их оздоровления Курской области</t>
  </si>
  <si>
    <t>08 402 10070</t>
  </si>
  <si>
    <t>проведением капитального ремонта муниципальных организаций отдыха детей и их оздоровления Курской области</t>
  </si>
  <si>
    <t>08 402 S0070</t>
  </si>
  <si>
    <t>08 402С2002</t>
  </si>
  <si>
    <t>03 1 01</t>
  </si>
  <si>
    <t>03 1 01 С1401</t>
  </si>
  <si>
    <t xml:space="preserve">Муниципальная программа Беловского района Курской области "Развитие образования в Беловском  районе </t>
  </si>
  <si>
    <t xml:space="preserve"> Подпрограмма «Управление муниципальной программой и обеспечение условий реализации» муниципальной программы</t>
  </si>
  <si>
    <t>Основные мероприятие "Компенсация расходов на оплату жилых помещений, отопления и  освещения работникам муниципальных образовательных организаций"</t>
  </si>
  <si>
    <t>03102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</si>
  <si>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 освещения работникам муниципальных образовательных организаций</t>
  </si>
  <si>
    <t>03 1 02 13070</t>
  </si>
  <si>
    <t>03 2</t>
  </si>
  <si>
    <t xml:space="preserve">03 2 04 </t>
  </si>
  <si>
    <t>03 2 04 С1412</t>
  </si>
  <si>
    <t xml:space="preserve">Подпрограмма "Развитие дошкольного и общего образования детей" </t>
  </si>
  <si>
    <t>Основное мероприятие "Содействие развитию дошкольного образования"</t>
  </si>
  <si>
    <t>Выплата компенсации части родительской платы</t>
  </si>
  <si>
    <t>03 202 13 000</t>
  </si>
  <si>
    <t>Сведения о фактически произведенных расходах  бюджета  на реализацию государственных программ и непрограммных направлений деятельности за 2022 год</t>
  </si>
  <si>
    <t>Первоначально утвержденные параметры бюджета  на 2022 г</t>
  </si>
  <si>
    <t xml:space="preserve">Уточненные параметры бюджета с учетом внесенных изменений  (бюджетная роспись)
</t>
  </si>
  <si>
    <t xml:space="preserve">Кассовое исполнение за 2022 год          </t>
  </si>
  <si>
    <t>% исполнения расходов к первоначальному  бюджету</t>
  </si>
  <si>
    <t>% исполнения расходов к уточненным параметрам бюджета</t>
  </si>
  <si>
    <t>ПРОГРАММНАЯ ДЕЯТЕЛЬНОСТЬ</t>
  </si>
  <si>
    <t xml:space="preserve">Подпрограмма «Искусство» Муниципальной программы Беловского района Курской области   «Развитие культуры Беловского района»
</t>
  </si>
  <si>
    <t xml:space="preserve">Подпрограмма «Наследие» Муниципальной программы Беловского района Курской области   «Развитие культуры Беловского района »
</t>
  </si>
  <si>
    <t>02 0</t>
  </si>
  <si>
    <t>Подпрограмма «Обеспечение реализации муниципальной программы « Социальная поддержка граждан в Беловском районе Курской области ;</t>
  </si>
  <si>
    <t xml:space="preserve">подпрограмма "Развитие мер социальной поддержки отдельных категорий граждан" муниципальной программы "Социальная поддержка граждан Социальная поддержка граждан в Беловском районе Курской области </t>
  </si>
  <si>
    <t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 "</t>
  </si>
  <si>
    <t>Муниципальная программа Беловского района Курской области "Развитие образования в Беловском районе</t>
  </si>
  <si>
    <t xml:space="preserve"> Подпрограмма «Управление муниципальной программой и обеспечение условий реализации» </t>
  </si>
  <si>
    <t>Подпрограмма «Развитие дополнительного
образования и системы воспитания детей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</si>
  <si>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</si>
  <si>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</si>
  <si>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</si>
  <si>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>0800</t>
  </si>
  <si>
    <t xml:space="preserve">Подпрограмма «Повышение эффективности реализации молодежной политики» муниципальной программы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</si>
  <si>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</si>
  <si>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 на 2017 -2020 годы
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</si>
  <si>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</t>
  </si>
  <si>
    <t xml:space="preserve"> Муниципальная программа "Развитие архивного дела   в Беловском районе Курской области  </t>
  </si>
  <si>
    <t xml:space="preserve"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</t>
  </si>
  <si>
    <t xml:space="preserve">Подпрограмма "Повышение безопасности дорожного движения в Беловском районе Курской области" </t>
  </si>
  <si>
    <t xml:space="preserve">Подпрограмма «Управление муниципальной программой и обеспечение условий реализации» муниципальной программы Беловского района Курской области Профилактика преступлений и иных правонарушений в Беловском районе Курской области </t>
  </si>
  <si>
    <t>669400</t>
  </si>
  <si>
    <t xml:space="preserve">Подпрограмма «Обеспечение  правопорядка  на  территории  Беловского района» муниципальной программы Беловского района Курской области  Профилактика преступлений и иных правонарушений в Беловском районе Курской области </t>
  </si>
  <si>
    <t xml:space="preserve"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в Беловском районе  муниципальной программы Беловского района  «Защита населения и территории от чрезвычайных ситуаций, обеспечение пожарной безопасности и безопасности людей на водных объектах в Беловском районе </t>
  </si>
  <si>
    <t xml:space="preserve">Подпрограмма «Снижение рисков и смягчение последствий чрезвычайных ситуаций природного и техногенного характера в Беловском районе  муниципальной программы Беловского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Беловском районе 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</si>
  <si>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и повышения устойчивости бюджетов муниципального района «Беловский  район»;  
</t>
  </si>
  <si>
    <t xml:space="preserve">Подпрограмма 2 «Эффективная система межбюджетных отношений муниципального района «Беловский  район»;   </t>
  </si>
  <si>
    <t xml:space="preserve">Подпрограмма «Обеспечение реализации муниципальной программы муниципального района «Беловский  район»;  
 «Создание условий для эффективного и ответственно-год управления муниципальными финансами, муниципальным долгом и повышения устойчивости бюджетов муниципального района «Беловский  район»;  
</t>
  </si>
  <si>
    <t>Муниципальная программа Беловского района Курской области «Содействие занятости населения»</t>
  </si>
  <si>
    <t xml:space="preserve">Подпрограмма «Содействие временной занятости населения» муниципальной программы  «Содействие занятости населения </t>
  </si>
  <si>
    <t xml:space="preserve">Подпрограмма «Развитие институтов рынка труда» муниципальной программы Беловского района Курской области «Содействие занятости населения  </t>
  </si>
  <si>
    <t>334700</t>
  </si>
  <si>
    <t>НЕПРОГРАММНАЯ ДЕЯТЕЛЬНОСТЬ</t>
  </si>
  <si>
    <t>Обеспечение функционирования главы муниципального образования</t>
  </si>
  <si>
    <t>глава муниципального образования</t>
  </si>
  <si>
    <t xml:space="preserve">71 1 </t>
  </si>
  <si>
    <t>73 1</t>
  </si>
  <si>
    <t>Обеспечение деятельности представительного органа  муниципального образования</t>
  </si>
  <si>
    <t>376895</t>
  </si>
  <si>
    <t>77 5</t>
  </si>
  <si>
    <t xml:space="preserve">Приложение № 5
к решению Представительного Собрания 
Беловского района Курской области 
от 30 мая 2023 года № IV-33/1 «Об исполнении бюджета муниципального района «Беловский район» за 2022 год» </t>
  </si>
  <si>
    <t xml:space="preserve">ИНФОРМАЦИЯ </t>
  </si>
  <si>
    <t>о предоставлении межбюджетных трасфертов бюджетам сельских поселений Беловского района Курской области</t>
  </si>
  <si>
    <t>за 2022 год</t>
  </si>
  <si>
    <t>Наименование показателя</t>
  </si>
  <si>
    <t>РзПР</t>
  </si>
  <si>
    <t>Кассовое исполнение</t>
  </si>
  <si>
    <t>5</t>
  </si>
  <si>
    <t>6</t>
  </si>
  <si>
    <t>Межбюджетные трансферты бюджетам муниципальных образований, всего:</t>
  </si>
  <si>
    <t>Дотации:</t>
  </si>
  <si>
    <t>510</t>
  </si>
  <si>
    <t>Дотации на выравнивание бюджетной обеспеченност:</t>
  </si>
  <si>
    <t>511</t>
  </si>
  <si>
    <t>Выравнивание бюджетной обеспеченности муниципальных образований (сельских поселений)</t>
  </si>
  <si>
    <t>1401</t>
  </si>
  <si>
    <t>2430213440</t>
  </si>
  <si>
    <t>9 217 718,00</t>
  </si>
  <si>
    <t>Иные межбюджетные трансферты:</t>
  </si>
  <si>
    <t>540</t>
  </si>
  <si>
    <t>0412</t>
  </si>
  <si>
    <t>1 100 252,00</t>
  </si>
  <si>
    <t>07203S3600</t>
  </si>
  <si>
    <t>471 537,00</t>
  </si>
  <si>
    <t>0409</t>
  </si>
  <si>
    <t>11201П1424</t>
  </si>
  <si>
    <t>2 831 211,32</t>
  </si>
  <si>
    <t>0502</t>
  </si>
  <si>
    <t>07302П1417</t>
  </si>
  <si>
    <t>07304П1431</t>
  </si>
  <si>
    <t>Межбюджетные трансферты бюджетам поселений на оказание финансовой поддержки по решению вопросов местного значения за счёт средств муниципального района</t>
  </si>
  <si>
    <t>1403</t>
  </si>
  <si>
    <t>14202С1466</t>
  </si>
  <si>
    <t>7 653 877,00</t>
  </si>
  <si>
    <t xml:space="preserve">Приложение № 6
к решению Представительного Собрания 
Беловского района Курской области 
от 30 мая 2023 года № IV-33/1 «Об исполнении бюджета муниципального района «Беловский район» за 2022 год» </t>
  </si>
  <si>
    <t>ОТЧЕТ</t>
  </si>
  <si>
    <t>Наименование мероприятий</t>
  </si>
  <si>
    <t>Бюджетные
ссуды и
кредиты,
погашенные
в 2022 году</t>
  </si>
  <si>
    <t>Бюджетные
ссуды и
кредиты,
списанные
в 2022 году</t>
  </si>
  <si>
    <t>Централизованные кредиты</t>
  </si>
  <si>
    <t>Товарные кредиты</t>
  </si>
  <si>
    <t>Ссуды юридическим лицам</t>
  </si>
  <si>
    <r>
      <rPr>
        <sz val="12"/>
        <rFont val="Times New Roman"/>
        <family val="1"/>
        <charset val="204"/>
      </rPr>
      <t>Кредиты в бюджеты
муниципальных образований **</t>
    </r>
    <r>
      <rPr>
        <i/>
        <sz val="12"/>
        <rFont val="Times New Roman"/>
        <family val="1"/>
        <charset val="204"/>
      </rPr>
      <t xml:space="preserve">
</t>
    </r>
  </si>
  <si>
    <t>ВСЕГО:</t>
  </si>
  <si>
    <t>* остаток задолженности по состоянию на 31.12.2022 г. показан с учетом задолженности по состоянию на  01.01.2022 г.</t>
  </si>
  <si>
    <t>** информация о предоставлении и погашении бюджетных кредитов муниципальными образованиям прилагается на 1 листе в 1 экз.</t>
  </si>
  <si>
    <t>Бюджетные ссуды и кредиты, выданные из бюджета в 2022 году</t>
  </si>
  <si>
    <t>Остаток задолженности бюджету по ссудам и кредитам по состоянию на 31.12.2022 г.*</t>
  </si>
  <si>
    <t>о предоставлении и погашении бюджетных кредитов (ссуд), выданных из  бюджета  района в 2022 году</t>
  </si>
  <si>
    <t xml:space="preserve">Приложение № 7
к решению Представительного Собрания 
Беловского района Курской области 
от 30 мая 2023 года № IV-33/1 «Об исполнении бюджета муниципального района «Беловский район» за 2022 год» </t>
  </si>
  <si>
    <t>Уточненный план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</si>
</sst>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.00&quot;р.&quot;_-;\-* #,##0.00&quot;р.&quot;_-;_-* &quot;-&quot;??&quot;р.&quot;_-;_-@_-"/>
    <numFmt numFmtId="165" formatCode="[$-10419]###\ ###\ ###\ ###\ ##0.00"/>
    <numFmt numFmtId="166" formatCode="#,##0.00\ _₽"/>
    <numFmt numFmtId="167" formatCode="[$-10419]####\ ###\ ###\ ###\ ##0.00"/>
    <numFmt numFmtId="168" formatCode="[=25200]&quot;25 200.00&quot;;General"/>
    <numFmt numFmtId="169" formatCode="0000000"/>
    <numFmt numFmtId="170" formatCode="#,##0.000"/>
  </numFmts>
  <fonts count="4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sz val="10"/>
      <name val="Helv"/>
    </font>
    <font>
      <u/>
      <sz val="10"/>
      <color indexed="12"/>
      <name val="Arial Cyr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2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2"/>
      <name val="Calibri"/>
      <family val="2"/>
    </font>
    <font>
      <sz val="12"/>
      <name val="Times New Roman"/>
      <family val="2"/>
    </font>
    <font>
      <i/>
      <sz val="12"/>
      <name val="Times New Roman"/>
      <family val="1"/>
      <charset val="204"/>
    </font>
    <font>
      <b/>
      <sz val="14"/>
      <name val="Times New Roman"/>
      <family val="2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5F5"/>
        <bgColor rgb="FFF5F5F5"/>
      </patternFill>
    </fill>
    <fill>
      <patternFill patternType="solid">
        <fgColor rgb="FFDCE6F2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164" fontId="3" fillId="0" borderId="0">
      <alignment vertical="top" wrapText="1"/>
    </xf>
    <xf numFmtId="0" fontId="4" fillId="0" borderId="0"/>
    <xf numFmtId="43" fontId="9" fillId="0" borderId="0" applyFont="0" applyFill="0" applyBorder="0" applyAlignment="0" applyProtection="0"/>
    <xf numFmtId="0" fontId="21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/>
    <xf numFmtId="164" fontId="3" fillId="0" borderId="0">
      <alignment vertical="top" wrapText="1"/>
    </xf>
    <xf numFmtId="0" fontId="23" fillId="0" borderId="0"/>
    <xf numFmtId="0" fontId="29" fillId="0" borderId="0">
      <alignment horizontal="center" vertical="top" wrapText="1"/>
    </xf>
    <xf numFmtId="0" fontId="16" fillId="0" borderId="0">
      <alignment horizontal="right" vertical="top" wrapText="1"/>
    </xf>
    <xf numFmtId="49" fontId="32" fillId="0" borderId="7">
      <alignment horizontal="center" vertical="center" wrapText="1"/>
    </xf>
    <xf numFmtId="49" fontId="32" fillId="0" borderId="9">
      <alignment horizontal="center" vertical="center" wrapText="1"/>
    </xf>
    <xf numFmtId="49" fontId="32" fillId="0" borderId="10">
      <alignment horizontal="center" vertical="center" wrapText="1"/>
    </xf>
    <xf numFmtId="49" fontId="32" fillId="0" borderId="11">
      <alignment horizontal="center" vertical="center" wrapText="1"/>
    </xf>
    <xf numFmtId="49" fontId="32" fillId="0" borderId="12">
      <alignment horizontal="center" vertical="center" wrapText="1"/>
    </xf>
    <xf numFmtId="49" fontId="32" fillId="4" borderId="16">
      <alignment horizontal="center" vertical="top" shrinkToFit="1"/>
    </xf>
    <xf numFmtId="4" fontId="32" fillId="4" borderId="16">
      <alignment horizontal="right" vertical="top" shrinkToFit="1"/>
    </xf>
    <xf numFmtId="0" fontId="34" fillId="0" borderId="17">
      <alignment horizontal="left" vertical="top" wrapText="1"/>
    </xf>
    <xf numFmtId="49" fontId="16" fillId="0" borderId="18">
      <alignment horizontal="center" vertical="top" shrinkToFit="1"/>
    </xf>
    <xf numFmtId="4" fontId="16" fillId="0" borderId="18">
      <alignment horizontal="right" vertical="top" shrinkToFit="1"/>
    </xf>
    <xf numFmtId="4" fontId="16" fillId="0" borderId="19">
      <alignment horizontal="right" vertical="top" shrinkToFit="1"/>
    </xf>
    <xf numFmtId="0" fontId="32" fillId="4" borderId="20">
      <alignment horizontal="left" vertical="top" wrapText="1"/>
    </xf>
  </cellStyleXfs>
  <cellXfs count="217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2" fillId="0" borderId="0" xfId="0" applyFont="1"/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5" fillId="3" borderId="2" xfId="2" applyFont="1" applyFill="1" applyBorder="1" applyAlignment="1">
      <alignment horizontal="left" vertical="center" wrapText="1" readingOrder="1"/>
    </xf>
    <xf numFmtId="0" fontId="15" fillId="3" borderId="2" xfId="2" applyFont="1" applyFill="1" applyBorder="1" applyAlignment="1">
      <alignment horizontal="center" vertical="center" wrapText="1" readingOrder="1"/>
    </xf>
    <xf numFmtId="0" fontId="3" fillId="0" borderId="2" xfId="2" applyFont="1" applyBorder="1" applyAlignment="1">
      <alignment horizontal="left" vertical="center" wrapText="1" readingOrder="1"/>
    </xf>
    <xf numFmtId="165" fontId="3" fillId="0" borderId="2" xfId="2" applyNumberFormat="1" applyFont="1" applyBorder="1" applyAlignment="1">
      <alignment horizontal="center" vertical="center" wrapText="1" readingOrder="1"/>
    </xf>
    <xf numFmtId="0" fontId="11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18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wrapText="1"/>
    </xf>
    <xf numFmtId="0" fontId="15" fillId="0" borderId="2" xfId="0" applyFont="1" applyBorder="1" applyAlignment="1">
      <alignment horizontal="center" wrapText="1"/>
    </xf>
    <xf numFmtId="0" fontId="15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66" fontId="19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6" fontId="19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5" fillId="0" borderId="1" xfId="6" applyFont="1" applyBorder="1" applyAlignment="1">
      <alignment vertical="top" wrapText="1"/>
    </xf>
    <xf numFmtId="0" fontId="2" fillId="0" borderId="1" xfId="6" applyFont="1" applyBorder="1" applyAlignment="1">
      <alignment vertical="top" wrapText="1"/>
    </xf>
    <xf numFmtId="0" fontId="2" fillId="0" borderId="1" xfId="6" applyFont="1" applyBorder="1" applyAlignment="1">
      <alignment horizontal="center" vertical="top" wrapText="1"/>
    </xf>
    <xf numFmtId="49" fontId="2" fillId="0" borderId="1" xfId="6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wrapText="1"/>
    </xf>
    <xf numFmtId="164" fontId="2" fillId="0" borderId="1" xfId="3" applyFont="1" applyBorder="1">
      <alignment vertical="top" wrapText="1"/>
    </xf>
    <xf numFmtId="0" fontId="2" fillId="0" borderId="1" xfId="1" applyFont="1" applyBorder="1" applyAlignment="1">
      <alignment vertical="top" wrapText="1"/>
    </xf>
    <xf numFmtId="49" fontId="2" fillId="0" borderId="1" xfId="1" applyNumberFormat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left" vertical="top" wrapText="1"/>
    </xf>
    <xf numFmtId="0" fontId="27" fillId="0" borderId="1" xfId="0" applyFont="1" applyBorder="1" applyAlignment="1">
      <alignment vertical="top"/>
    </xf>
    <xf numFmtId="0" fontId="2" fillId="0" borderId="1" xfId="0" applyFont="1" applyBorder="1" applyAlignment="1">
      <alignment horizontal="justify" vertical="top" wrapText="1"/>
    </xf>
    <xf numFmtId="169" fontId="2" fillId="0" borderId="1" xfId="4" applyNumberFormat="1" applyFont="1" applyBorder="1" applyAlignment="1" applyProtection="1">
      <alignment horizontal="left" vertical="top" wrapText="1"/>
      <protection hidden="1"/>
    </xf>
    <xf numFmtId="169" fontId="2" fillId="0" borderId="1" xfId="4" applyNumberFormat="1" applyFont="1" applyBorder="1" applyAlignment="1" applyProtection="1">
      <alignment horizontal="left" wrapText="1"/>
      <protection hidden="1"/>
    </xf>
    <xf numFmtId="49" fontId="2" fillId="0" borderId="1" xfId="6" applyNumberFormat="1" applyFont="1" applyBorder="1" applyAlignment="1">
      <alignment horizontal="center" wrapText="1"/>
    </xf>
    <xf numFmtId="0" fontId="2" fillId="0" borderId="1" xfId="7" applyFont="1" applyFill="1" applyBorder="1" applyAlignment="1" applyProtection="1">
      <alignment vertical="top" wrapText="1"/>
    </xf>
    <xf numFmtId="0" fontId="25" fillId="0" borderId="1" xfId="0" applyFont="1" applyBorder="1" applyAlignment="1">
      <alignment horizontal="left" vertical="top" wrapText="1"/>
    </xf>
    <xf numFmtId="0" fontId="2" fillId="0" borderId="3" xfId="8" applyFont="1" applyBorder="1" applyAlignment="1">
      <alignment wrapText="1"/>
    </xf>
    <xf numFmtId="0" fontId="28" fillId="0" borderId="1" xfId="0" applyFont="1" applyBorder="1" applyAlignment="1">
      <alignment vertical="top" wrapText="1"/>
    </xf>
    <xf numFmtId="0" fontId="2" fillId="0" borderId="1" xfId="9" applyNumberFormat="1" applyFont="1" applyBorder="1">
      <alignment vertical="top" wrapText="1"/>
    </xf>
    <xf numFmtId="49" fontId="2" fillId="0" borderId="1" xfId="0" applyNumberFormat="1" applyFont="1" applyBorder="1" applyAlignment="1">
      <alignment horizontal="center"/>
    </xf>
    <xf numFmtId="0" fontId="25" fillId="0" borderId="1" xfId="0" applyFont="1" applyBorder="1" applyAlignment="1">
      <alignment vertical="top" wrapText="1"/>
    </xf>
    <xf numFmtId="169" fontId="2" fillId="0" borderId="1" xfId="1" applyNumberFormat="1" applyFont="1" applyBorder="1" applyAlignment="1" applyProtection="1">
      <alignment horizontal="left" vertical="top" wrapText="1"/>
      <protection hidden="1"/>
    </xf>
    <xf numFmtId="0" fontId="2" fillId="0" borderId="1" xfId="0" applyFont="1" applyBorder="1"/>
    <xf numFmtId="0" fontId="26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center"/>
    </xf>
    <xf numFmtId="164" fontId="2" fillId="0" borderId="1" xfId="3" applyFont="1" applyBorder="1" applyAlignment="1">
      <alignment horizontal="left" vertical="top" wrapText="1"/>
    </xf>
    <xf numFmtId="0" fontId="2" fillId="0" borderId="1" xfId="0" applyFont="1" applyBorder="1" applyAlignment="1">
      <alignment horizontal="justify"/>
    </xf>
    <xf numFmtId="0" fontId="14" fillId="0" borderId="1" xfId="6" applyFont="1" applyBorder="1" applyAlignment="1">
      <alignment horizontal="center" vertical="top" wrapText="1"/>
    </xf>
    <xf numFmtId="0" fontId="14" fillId="0" borderId="1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6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2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center" wrapText="1"/>
    </xf>
    <xf numFmtId="165" fontId="2" fillId="0" borderId="1" xfId="2" applyNumberFormat="1" applyFont="1" applyBorder="1" applyAlignment="1">
      <alignment horizontal="center" vertical="center" wrapText="1" readingOrder="1"/>
    </xf>
    <xf numFmtId="4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3" fontId="2" fillId="0" borderId="1" xfId="5" applyFont="1" applyFill="1" applyBorder="1" applyAlignment="1">
      <alignment horizontal="center" vertical="center" wrapText="1"/>
    </xf>
    <xf numFmtId="165" fontId="2" fillId="0" borderId="2" xfId="2" applyNumberFormat="1" applyFont="1" applyBorder="1" applyAlignment="1">
      <alignment horizontal="center" vertical="center" wrapText="1" readingOrder="1"/>
    </xf>
    <xf numFmtId="170" fontId="2" fillId="0" borderId="1" xfId="0" applyNumberFormat="1" applyFont="1" applyBorder="1" applyAlignment="1">
      <alignment horizontal="center" vertical="center" wrapText="1"/>
    </xf>
    <xf numFmtId="2" fontId="2" fillId="0" borderId="1" xfId="10" applyNumberFormat="1" applyFont="1" applyBorder="1" applyAlignment="1">
      <alignment horizontal="center" vertical="center"/>
    </xf>
    <xf numFmtId="165" fontId="11" fillId="0" borderId="2" xfId="2" applyNumberFormat="1" applyFont="1" applyBorder="1" applyAlignment="1">
      <alignment horizontal="center" vertical="center" wrapText="1" readingOrder="1"/>
    </xf>
    <xf numFmtId="165" fontId="11" fillId="0" borderId="4" xfId="2" applyNumberFormat="1" applyFont="1" applyBorder="1" applyAlignment="1">
      <alignment horizontal="center" vertical="center" wrapText="1" readingOrder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3" fontId="2" fillId="0" borderId="1" xfId="2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4" applyFont="1" applyBorder="1" applyAlignment="1" applyProtection="1">
      <alignment horizontal="center" vertical="center"/>
      <protection hidden="1"/>
    </xf>
    <xf numFmtId="2" fontId="0" fillId="0" borderId="0" xfId="0" applyNumberFormat="1"/>
    <xf numFmtId="0" fontId="2" fillId="0" borderId="1" xfId="0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left" wrapText="1"/>
    </xf>
    <xf numFmtId="0" fontId="25" fillId="0" borderId="1" xfId="0" applyFont="1" applyBorder="1" applyAlignment="1">
      <alignment horizontal="left" wrapText="1"/>
    </xf>
    <xf numFmtId="0" fontId="25" fillId="0" borderId="1" xfId="7" applyFont="1" applyFill="1" applyBorder="1" applyAlignment="1" applyProtection="1">
      <alignment horizontal="left" wrapText="1"/>
    </xf>
    <xf numFmtId="0" fontId="25" fillId="0" borderId="1" xfId="1" applyFont="1" applyBorder="1" applyAlignment="1">
      <alignment horizontal="left" wrapText="1"/>
    </xf>
    <xf numFmtId="0" fontId="2" fillId="0" borderId="1" xfId="1" applyFont="1" applyBorder="1" applyAlignment="1">
      <alignment horizontal="left" wrapText="1"/>
    </xf>
    <xf numFmtId="43" fontId="2" fillId="0" borderId="1" xfId="5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43" fontId="11" fillId="0" borderId="1" xfId="5" applyFont="1" applyBorder="1" applyAlignment="1">
      <alignment horizontal="center" vertical="center"/>
    </xf>
    <xf numFmtId="43" fontId="25" fillId="0" borderId="1" xfId="5" applyFont="1" applyFill="1" applyBorder="1" applyAlignment="1">
      <alignment horizontal="center" vertical="center"/>
    </xf>
    <xf numFmtId="43" fontId="25" fillId="0" borderId="1" xfId="5" applyFont="1" applyBorder="1" applyAlignment="1">
      <alignment horizontal="center" vertical="center"/>
    </xf>
    <xf numFmtId="43" fontId="25" fillId="0" borderId="1" xfId="5" applyFont="1" applyFill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3" fontId="25" fillId="0" borderId="1" xfId="0" applyNumberFormat="1" applyFont="1" applyBorder="1" applyAlignment="1">
      <alignment horizontal="center" vertical="center" wrapText="1"/>
    </xf>
    <xf numFmtId="49" fontId="15" fillId="0" borderId="8" xfId="13" applyFont="1" applyBorder="1">
      <alignment horizontal="center" vertical="center" wrapText="1"/>
    </xf>
    <xf numFmtId="49" fontId="15" fillId="0" borderId="1" xfId="14" applyFont="1" applyBorder="1">
      <alignment horizontal="center" vertical="center" wrapText="1"/>
    </xf>
    <xf numFmtId="49" fontId="3" fillId="0" borderId="1" xfId="16" applyFont="1" applyBorder="1">
      <alignment horizontal="center" vertical="center" wrapText="1"/>
    </xf>
    <xf numFmtId="49" fontId="3" fillId="0" borderId="1" xfId="17" applyFont="1" applyBorder="1">
      <alignment horizontal="center" vertical="center" wrapText="1"/>
    </xf>
    <xf numFmtId="49" fontId="15" fillId="0" borderId="1" xfId="17" applyFont="1" applyBorder="1">
      <alignment horizontal="center" vertical="center" wrapText="1"/>
    </xf>
    <xf numFmtId="49" fontId="15" fillId="0" borderId="8" xfId="14" applyFont="1" applyBorder="1">
      <alignment horizontal="center" vertical="center" wrapText="1"/>
    </xf>
    <xf numFmtId="49" fontId="15" fillId="0" borderId="8" xfId="15" applyFont="1" applyBorder="1">
      <alignment horizontal="center" vertical="center" wrapText="1"/>
    </xf>
    <xf numFmtId="4" fontId="3" fillId="0" borderId="1" xfId="17" applyNumberFormat="1" applyFont="1" applyBorder="1">
      <alignment horizontal="center" vertical="center" wrapText="1"/>
    </xf>
    <xf numFmtId="4" fontId="15" fillId="0" borderId="1" xfId="17" applyNumberFormat="1" applyFont="1" applyBorder="1">
      <alignment horizontal="center" vertical="center" wrapText="1"/>
    </xf>
    <xf numFmtId="49" fontId="33" fillId="0" borderId="1" xfId="18" applyFont="1" applyFill="1" applyBorder="1">
      <alignment horizontal="center" vertical="top" shrinkToFit="1"/>
    </xf>
    <xf numFmtId="4" fontId="33" fillId="0" borderId="1" xfId="19" applyFont="1" applyFill="1" applyBorder="1" applyAlignment="1">
      <alignment horizontal="center" vertical="top" shrinkToFit="1"/>
    </xf>
    <xf numFmtId="0" fontId="3" fillId="0" borderId="1" xfId="20" quotePrefix="1" applyFont="1" applyBorder="1" applyAlignment="1">
      <alignment vertical="top" wrapText="1"/>
    </xf>
    <xf numFmtId="49" fontId="3" fillId="0" borderId="1" xfId="21" applyFont="1" applyBorder="1">
      <alignment horizontal="center" vertical="top" shrinkToFit="1"/>
    </xf>
    <xf numFmtId="4" fontId="3" fillId="0" borderId="1" xfId="22" applyFont="1" applyBorder="1" applyAlignment="1">
      <alignment horizontal="center" vertical="top" shrinkToFit="1"/>
    </xf>
    <xf numFmtId="4" fontId="3" fillId="0" borderId="1" xfId="23" applyFont="1" applyBorder="1" applyAlignment="1">
      <alignment horizontal="center" vertical="top" shrinkToFit="1"/>
    </xf>
    <xf numFmtId="49" fontId="15" fillId="0" borderId="1" xfId="18" applyFont="1" applyFill="1" applyBorder="1">
      <alignment horizontal="center" vertical="top" shrinkToFit="1"/>
    </xf>
    <xf numFmtId="4" fontId="15" fillId="0" borderId="1" xfId="19" applyFont="1" applyFill="1" applyBorder="1" applyAlignment="1">
      <alignment horizontal="center" vertical="top" shrinkToFit="1"/>
    </xf>
    <xf numFmtId="0" fontId="3" fillId="0" borderId="15" xfId="24" applyFont="1" applyFill="1" applyBorder="1">
      <alignment horizontal="left" vertical="top" wrapText="1"/>
    </xf>
    <xf numFmtId="49" fontId="3" fillId="0" borderId="1" xfId="18" applyFont="1" applyFill="1" applyBorder="1">
      <alignment horizontal="center" vertical="top" shrinkToFit="1"/>
    </xf>
    <xf numFmtId="4" fontId="3" fillId="0" borderId="1" xfId="19" applyFont="1" applyFill="1" applyBorder="1" applyAlignment="1">
      <alignment horizontal="center" vertical="top" shrinkToFit="1"/>
    </xf>
    <xf numFmtId="0" fontId="3" fillId="0" borderId="1" xfId="20" quotePrefix="1" applyFont="1" applyBorder="1">
      <alignment horizontal="left" vertical="top" wrapText="1"/>
    </xf>
    <xf numFmtId="0" fontId="35" fillId="0" borderId="6" xfId="0" applyFont="1" applyBorder="1"/>
    <xf numFmtId="0" fontId="36" fillId="0" borderId="6" xfId="0" applyFont="1" applyBorder="1" applyAlignment="1">
      <alignment horizontal="right"/>
    </xf>
    <xf numFmtId="0" fontId="35" fillId="0" borderId="23" xfId="0" applyFont="1" applyBorder="1"/>
    <xf numFmtId="0" fontId="14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/>
    </xf>
    <xf numFmtId="4" fontId="36" fillId="0" borderId="23" xfId="0" applyNumberFormat="1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top"/>
    </xf>
    <xf numFmtId="0" fontId="36" fillId="0" borderId="1" xfId="0" applyFont="1" applyBorder="1" applyAlignment="1">
      <alignment horizontal="center" vertical="top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vertical="top"/>
    </xf>
    <xf numFmtId="0" fontId="19" fillId="0" borderId="1" xfId="0" applyFont="1" applyBorder="1" applyAlignment="1">
      <alignment horizontal="left" vertical="top" wrapText="1"/>
    </xf>
    <xf numFmtId="0" fontId="35" fillId="0" borderId="1" xfId="0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5" fillId="3" borderId="1" xfId="2" applyFont="1" applyFill="1" applyBorder="1" applyAlignment="1">
      <alignment horizontal="center" vertical="center" wrapText="1" readingOrder="1"/>
    </xf>
    <xf numFmtId="0" fontId="3" fillId="0" borderId="1" xfId="2" applyFont="1" applyBorder="1" applyAlignment="1">
      <alignment horizontal="left" vertical="center" wrapText="1" readingOrder="1"/>
    </xf>
    <xf numFmtId="0" fontId="3" fillId="0" borderId="1" xfId="2" applyFont="1" applyBorder="1" applyAlignment="1">
      <alignment horizontal="center" vertical="center" wrapText="1" readingOrder="1"/>
    </xf>
    <xf numFmtId="0" fontId="11" fillId="0" borderId="1" xfId="0" applyFont="1" applyBorder="1" applyAlignment="1">
      <alignment horizontal="center" vertical="top" wrapText="1"/>
    </xf>
    <xf numFmtId="0" fontId="13" fillId="0" borderId="0" xfId="1" applyFont="1" applyAlignment="1">
      <alignment horizontal="center" wrapText="1"/>
    </xf>
    <xf numFmtId="0" fontId="14" fillId="0" borderId="0" xfId="1" applyFont="1" applyAlignment="1">
      <alignment horizontal="center" wrapText="1"/>
    </xf>
    <xf numFmtId="165" fontId="3" fillId="0" borderId="1" xfId="2" applyNumberFormat="1" applyFont="1" applyBorder="1" applyAlignment="1">
      <alignment horizontal="center" vertical="center" wrapText="1" readingOrder="1"/>
    </xf>
    <xf numFmtId="0" fontId="2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 readingOrder="1"/>
    </xf>
    <xf numFmtId="0" fontId="15" fillId="3" borderId="1" xfId="2" applyFont="1" applyFill="1" applyBorder="1" applyAlignment="1">
      <alignment horizontal="center" vertical="center" wrapText="1" readingOrder="1"/>
    </xf>
    <xf numFmtId="0" fontId="39" fillId="0" borderId="1" xfId="2" applyFont="1" applyBorder="1" applyAlignment="1">
      <alignment vertical="top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4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49" fontId="33" fillId="0" borderId="13" xfId="16" applyFont="1" applyBorder="1" applyAlignment="1">
      <alignment horizontal="left" vertical="top" wrapText="1"/>
    </xf>
    <xf numFmtId="49" fontId="33" fillId="0" borderId="14" xfId="16" applyFont="1" applyBorder="1" applyAlignment="1">
      <alignment horizontal="left" vertical="top" wrapText="1"/>
    </xf>
    <xf numFmtId="49" fontId="33" fillId="0" borderId="15" xfId="16" applyFont="1" applyBorder="1" applyAlignment="1">
      <alignment horizontal="left" vertical="top" wrapText="1"/>
    </xf>
    <xf numFmtId="0" fontId="15" fillId="0" borderId="13" xfId="24" applyFont="1" applyFill="1" applyBorder="1">
      <alignment horizontal="left" vertical="top" wrapText="1"/>
    </xf>
    <xf numFmtId="0" fontId="15" fillId="0" borderId="14" xfId="24" applyFont="1" applyFill="1" applyBorder="1">
      <alignment horizontal="left" vertical="top" wrapText="1"/>
    </xf>
    <xf numFmtId="0" fontId="15" fillId="0" borderId="15" xfId="24" applyFont="1" applyFill="1" applyBorder="1">
      <alignment horizontal="left" vertical="top" wrapText="1"/>
    </xf>
    <xf numFmtId="0" fontId="3" fillId="0" borderId="21" xfId="20" quotePrefix="1" applyFont="1" applyBorder="1">
      <alignment horizontal="left" vertical="top" wrapText="1"/>
    </xf>
    <xf numFmtId="0" fontId="3" fillId="0" borderId="22" xfId="20" quotePrefix="1" applyFont="1" applyBorder="1">
      <alignment horizontal="left" vertical="top" wrapText="1"/>
    </xf>
    <xf numFmtId="49" fontId="3" fillId="0" borderId="8" xfId="21" applyFont="1" applyBorder="1">
      <alignment horizontal="center" vertical="top" shrinkToFit="1"/>
    </xf>
    <xf numFmtId="49" fontId="3" fillId="0" borderId="5" xfId="21" applyFont="1" applyBorder="1">
      <alignment horizontal="center" vertical="top" shrinkToFi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17" fillId="0" borderId="0" xfId="11" applyFont="1">
      <alignment horizontal="center" vertical="top" wrapText="1"/>
    </xf>
    <xf numFmtId="0" fontId="30" fillId="0" borderId="0" xfId="11" applyFont="1">
      <alignment horizontal="center" vertical="top" wrapText="1"/>
    </xf>
    <xf numFmtId="0" fontId="31" fillId="0" borderId="0" xfId="0" applyFont="1" applyAlignment="1">
      <alignment horizontal="center" vertical="top" wrapText="1"/>
    </xf>
    <xf numFmtId="0" fontId="3" fillId="0" borderId="6" xfId="12" applyFont="1" applyBorder="1" applyAlignment="1">
      <alignment horizontal="right" wrapText="1"/>
    </xf>
    <xf numFmtId="49" fontId="15" fillId="0" borderId="13" xfId="16" applyFont="1" applyBorder="1" applyAlignment="1">
      <alignment horizontal="left" vertical="top" wrapText="1"/>
    </xf>
    <xf numFmtId="49" fontId="15" fillId="0" borderId="14" xfId="16" applyFont="1" applyBorder="1" applyAlignment="1">
      <alignment horizontal="left" vertical="top" wrapText="1"/>
    </xf>
    <xf numFmtId="49" fontId="15" fillId="0" borderId="15" xfId="16" applyFont="1" applyBorder="1" applyAlignment="1">
      <alignment horizontal="left" vertical="top" wrapText="1"/>
    </xf>
    <xf numFmtId="49" fontId="15" fillId="0" borderId="13" xfId="16" applyFont="1" applyBorder="1" applyAlignment="1">
      <alignment horizontal="left" vertical="center" wrapText="1"/>
    </xf>
    <xf numFmtId="49" fontId="15" fillId="0" borderId="14" xfId="16" applyFont="1" applyBorder="1" applyAlignment="1">
      <alignment horizontal="left" vertical="center" wrapText="1"/>
    </xf>
    <xf numFmtId="49" fontId="15" fillId="0" borderId="15" xfId="16" applyFont="1" applyBorder="1" applyAlignment="1">
      <alignment horizontal="left" vertical="center" wrapText="1"/>
    </xf>
    <xf numFmtId="0" fontId="38" fillId="0" borderId="0" xfId="0" applyFont="1" applyAlignment="1">
      <alignment horizontal="center"/>
    </xf>
    <xf numFmtId="0" fontId="36" fillId="0" borderId="0" xfId="0" applyFont="1" applyAlignment="1">
      <alignment horizontal="center" wrapText="1"/>
    </xf>
    <xf numFmtId="0" fontId="36" fillId="0" borderId="0" xfId="0" applyFont="1" applyAlignment="1">
      <alignment horizontal="left" vertical="top" wrapText="1"/>
    </xf>
  </cellXfs>
  <cellStyles count="25">
    <cellStyle name="ex60" xfId="24" xr:uid="{937B2B1F-7691-4246-AC74-35E3104FEFD3}"/>
    <cellStyle name="ex61" xfId="18" xr:uid="{9A8DCE34-5652-4AA4-B885-4614E8AD9831}"/>
    <cellStyle name="ex62" xfId="19" xr:uid="{4574F01B-2499-4E1C-B4C5-92F793C18DCA}"/>
    <cellStyle name="ex68" xfId="20" xr:uid="{4083C780-3581-408F-99CA-2573A1B5208C}"/>
    <cellStyle name="ex69" xfId="21" xr:uid="{854D63DD-B091-4AFF-947D-D199146F16BD}"/>
    <cellStyle name="ex70" xfId="22" xr:uid="{F4BA689C-C58C-4466-B5E9-F4B88C1A8B9C}"/>
    <cellStyle name="ex71" xfId="23" xr:uid="{E3AF8784-B6F8-4B2A-ADE1-0451C919F1CE}"/>
    <cellStyle name="Normal" xfId="2" xr:uid="{00000000-0005-0000-0000-000000000000}"/>
    <cellStyle name="st57" xfId="12" xr:uid="{26D14704-BDD3-4F65-BEE1-9D4C19B4C7DF}"/>
    <cellStyle name="xl_bot_header" xfId="17" xr:uid="{80817A11-2434-4CB9-8BC0-02A16D1CEB85}"/>
    <cellStyle name="xl_bot_left_header" xfId="16" xr:uid="{EA20EE24-F82C-4C79-9662-420B5AFA1DEF}"/>
    <cellStyle name="xl_header" xfId="11" xr:uid="{4E51D615-508A-4463-A4DC-3143FCED8458}"/>
    <cellStyle name="xl_top_header" xfId="14" xr:uid="{CEA4C30D-6692-4DC7-844E-FEDF8DD1D5E6}"/>
    <cellStyle name="xl_top_left_header" xfId="13" xr:uid="{07B8FE50-02A6-40CC-9521-8964871AD994}"/>
    <cellStyle name="xl_top_right_header" xfId="15" xr:uid="{34495C43-AC58-41A4-B833-0F734464C98E}"/>
    <cellStyle name="Гиперссылка" xfId="7" builtinId="8"/>
    <cellStyle name="Обычный" xfId="0" builtinId="0"/>
    <cellStyle name="Обычный 2" xfId="1" xr:uid="{00000000-0005-0000-0000-000002000000}"/>
    <cellStyle name="Обычный 2 2" xfId="4" xr:uid="{00000000-0005-0000-0000-000003000000}"/>
    <cellStyle name="Обычный 3" xfId="3" xr:uid="{00000000-0005-0000-0000-000004000000}"/>
    <cellStyle name="Обычный 5" xfId="9" xr:uid="{4200121A-CB7F-4C68-A0CB-BC3AAB034EA3}"/>
    <cellStyle name="Обычный_Лист1" xfId="6" xr:uid="{9273C8CA-7F25-4A67-969C-73077E206DA2}"/>
    <cellStyle name="Обычный_Лист1_1" xfId="10" xr:uid="{A0773717-5AEF-4D1B-B3AD-47830538FE55}"/>
    <cellStyle name="Обычный_Лист2" xfId="8" xr:uid="{4A6800FA-0897-4BAE-B798-CECCC84127BB}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2%20&#1043;&#1054;&#1044;\&#1059;&#1058;&#1054;&#1063;&#1053;&#1045;&#1053;&#1048;&#1045;%20&#1044;&#1045;&#1050;&#1040;&#1041;&#1056;&#1068;%202022\&#1088;&#1072;&#1089;&#1093;&#1086;&#1076;&#1099;%202022-2024%20&#1089;%201%20&#10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2%20&#1043;&#1054;&#1044;\&#1059;&#1058;&#1054;&#1063;&#1053;&#1045;&#1053;&#1048;&#1045;%20&#1044;&#1045;&#1050;&#1040;&#1041;&#1056;&#1068;%202022\&#1044;&#1083;&#1103;%20&#1055;&#1083;&#1086;&#1093;&#1080;&#1093;\&#1084;&#1077;&#1078;&#1073;&#1102;&#1076;&#1078;&#1077;&#1090;&#1085;&#1099;&#1077;%20&#1089;&#1086;&#1074;&#1077;&#1090;&#1072;&#1084;%202022%20&#1043;&#1054;&#1044;%20%20&#1087;&#1088;&#1080;&#1083;%20&#8470;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DSheet"/>
    </sheetNames>
    <sheetDataSet>
      <sheetData sheetId="0" refreshError="1">
        <row r="68">
          <cell r="H68" t="str">
            <v>Мероприятия в области охраны окружающей среды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</sheetNames>
    <sheetDataSet>
      <sheetData sheetId="0" refreshError="1">
        <row r="39">
          <cell r="A39" t="str">
            <v>Иные межбюджетные трансферты  на мероприятия по выполнению зелеустроительных работ по координированию границ муниципальных образований  и границах населенных пунктов Беловского района  Курской области</v>
          </cell>
        </row>
        <row r="69">
          <cell r="A69" t="str">
            <v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v>
          </cell>
        </row>
        <row r="77">
          <cell r="A77" t="str">
            <v>Иные межбюджетные трансферты на осуществление полномочий по капитальному ремонт, ремонту и содержанию автомобильных дорог общего пользования местного значения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0C448-299D-4135-ADA8-635E98BC3094}">
  <dimension ref="A2:C26"/>
  <sheetViews>
    <sheetView tabSelected="1" workbookViewId="0">
      <selection activeCell="A16" sqref="A16"/>
    </sheetView>
  </sheetViews>
  <sheetFormatPr defaultRowHeight="15" x14ac:dyDescent="0.25"/>
  <cols>
    <col min="1" max="1" width="45.42578125" customWidth="1"/>
    <col min="2" max="2" width="24.28515625" customWidth="1"/>
    <col min="3" max="3" width="45.85546875" customWidth="1"/>
  </cols>
  <sheetData>
    <row r="2" spans="1:3" x14ac:dyDescent="0.25">
      <c r="A2" s="10"/>
      <c r="C2" s="19" t="s">
        <v>340</v>
      </c>
    </row>
    <row r="3" spans="1:3" x14ac:dyDescent="0.25">
      <c r="A3" s="11"/>
      <c r="C3" s="19" t="s">
        <v>300</v>
      </c>
    </row>
    <row r="4" spans="1:3" x14ac:dyDescent="0.25">
      <c r="A4" s="11"/>
      <c r="C4" s="19" t="s">
        <v>341</v>
      </c>
    </row>
    <row r="5" spans="1:3" x14ac:dyDescent="0.25">
      <c r="A5" s="11"/>
      <c r="C5" s="19" t="s">
        <v>305</v>
      </c>
    </row>
    <row r="6" spans="1:3" x14ac:dyDescent="0.25">
      <c r="A6" s="11"/>
      <c r="C6" s="19" t="s">
        <v>307</v>
      </c>
    </row>
    <row r="7" spans="1:3" x14ac:dyDescent="0.25">
      <c r="A7" s="11"/>
      <c r="C7" s="19" t="s">
        <v>308</v>
      </c>
    </row>
    <row r="8" spans="1:3" x14ac:dyDescent="0.25">
      <c r="A8" s="12"/>
    </row>
    <row r="9" spans="1:3" ht="15.75" x14ac:dyDescent="0.25">
      <c r="A9" s="13"/>
    </row>
    <row r="10" spans="1:3" ht="18.75" x14ac:dyDescent="0.3">
      <c r="A10" s="174" t="s">
        <v>309</v>
      </c>
      <c r="B10" s="174"/>
      <c r="C10" s="174"/>
    </row>
    <row r="11" spans="1:3" ht="15.75" x14ac:dyDescent="0.25">
      <c r="A11" s="175" t="s">
        <v>310</v>
      </c>
      <c r="B11" s="175"/>
      <c r="C11" s="175"/>
    </row>
    <row r="12" spans="1:3" ht="15.75" x14ac:dyDescent="0.25">
      <c r="A12" s="14"/>
    </row>
    <row r="13" spans="1:3" ht="15.75" x14ac:dyDescent="0.25">
      <c r="C13" s="14" t="s">
        <v>311</v>
      </c>
    </row>
    <row r="14" spans="1:3" ht="38.25" x14ac:dyDescent="0.25">
      <c r="A14" s="15" t="s">
        <v>0</v>
      </c>
      <c r="B14" s="15" t="s">
        <v>312</v>
      </c>
      <c r="C14" s="16" t="s">
        <v>237</v>
      </c>
    </row>
    <row r="15" spans="1:3" ht="25.5" x14ac:dyDescent="0.25">
      <c r="A15" s="17" t="s">
        <v>313</v>
      </c>
      <c r="B15" s="17" t="s">
        <v>314</v>
      </c>
      <c r="C15" s="18" t="s">
        <v>315</v>
      </c>
    </row>
    <row r="16" spans="1:3" x14ac:dyDescent="0.25">
      <c r="A16" s="17" t="s">
        <v>316</v>
      </c>
      <c r="B16" s="17" t="s">
        <v>317</v>
      </c>
      <c r="C16" s="18" t="s">
        <v>315</v>
      </c>
    </row>
    <row r="17" spans="1:3" x14ac:dyDescent="0.25">
      <c r="A17" s="17" t="s">
        <v>318</v>
      </c>
      <c r="B17" s="17" t="s">
        <v>319</v>
      </c>
      <c r="C17" s="18" t="s">
        <v>320</v>
      </c>
    </row>
    <row r="18" spans="1:3" x14ac:dyDescent="0.25">
      <c r="A18" s="17" t="s">
        <v>321</v>
      </c>
      <c r="B18" s="17" t="s">
        <v>322</v>
      </c>
      <c r="C18" s="18" t="s">
        <v>320</v>
      </c>
    </row>
    <row r="19" spans="1:3" x14ac:dyDescent="0.25">
      <c r="A19" s="17" t="s">
        <v>323</v>
      </c>
      <c r="B19" s="17" t="s">
        <v>324</v>
      </c>
      <c r="C19" s="18" t="s">
        <v>320</v>
      </c>
    </row>
    <row r="20" spans="1:3" ht="25.5" x14ac:dyDescent="0.25">
      <c r="A20" s="17" t="s">
        <v>325</v>
      </c>
      <c r="B20" s="17" t="s">
        <v>326</v>
      </c>
      <c r="C20" s="18" t="s">
        <v>320</v>
      </c>
    </row>
    <row r="21" spans="1:3" ht="25.5" x14ac:dyDescent="0.25">
      <c r="A21" s="17" t="s">
        <v>327</v>
      </c>
      <c r="B21" s="17" t="s">
        <v>328</v>
      </c>
      <c r="C21" s="18" t="s">
        <v>320</v>
      </c>
    </row>
    <row r="22" spans="1:3" x14ac:dyDescent="0.25">
      <c r="A22" s="17" t="s">
        <v>329</v>
      </c>
      <c r="B22" s="17" t="s">
        <v>330</v>
      </c>
      <c r="C22" s="18" t="s">
        <v>331</v>
      </c>
    </row>
    <row r="23" spans="1:3" x14ac:dyDescent="0.25">
      <c r="A23" s="17" t="s">
        <v>332</v>
      </c>
      <c r="B23" s="17" t="s">
        <v>333</v>
      </c>
      <c r="C23" s="18" t="s">
        <v>331</v>
      </c>
    </row>
    <row r="24" spans="1:3" x14ac:dyDescent="0.25">
      <c r="A24" s="17" t="s">
        <v>334</v>
      </c>
      <c r="B24" s="17" t="s">
        <v>335</v>
      </c>
      <c r="C24" s="18" t="s">
        <v>331</v>
      </c>
    </row>
    <row r="25" spans="1:3" ht="25.5" x14ac:dyDescent="0.25">
      <c r="A25" s="17" t="s">
        <v>336</v>
      </c>
      <c r="B25" s="17" t="s">
        <v>337</v>
      </c>
      <c r="C25" s="18" t="s">
        <v>331</v>
      </c>
    </row>
    <row r="26" spans="1:3" ht="25.5" x14ac:dyDescent="0.25">
      <c r="A26" s="17" t="s">
        <v>338</v>
      </c>
      <c r="B26" s="17" t="s">
        <v>339</v>
      </c>
      <c r="C26" s="18" t="s">
        <v>331</v>
      </c>
    </row>
  </sheetData>
  <mergeCells count="2">
    <mergeCell ref="A10:C10"/>
    <mergeCell ref="A11:C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65"/>
  <sheetViews>
    <sheetView zoomScale="95" zoomScaleNormal="95" workbookViewId="0">
      <selection activeCell="G21" sqref="G21"/>
    </sheetView>
  </sheetViews>
  <sheetFormatPr defaultRowHeight="15" x14ac:dyDescent="0.25"/>
  <cols>
    <col min="1" max="1" width="66.85546875" customWidth="1"/>
    <col min="2" max="2" width="21.85546875" customWidth="1"/>
    <col min="3" max="3" width="8.85546875" customWidth="1"/>
    <col min="4" max="4" width="12.85546875" customWidth="1"/>
  </cols>
  <sheetData>
    <row r="1" spans="1:4" x14ac:dyDescent="0.25">
      <c r="A1" s="1"/>
      <c r="B1" s="1"/>
      <c r="C1" s="3"/>
    </row>
    <row r="2" spans="1:4" x14ac:dyDescent="0.25">
      <c r="A2" s="1"/>
      <c r="B2" s="182" t="s">
        <v>304</v>
      </c>
      <c r="C2" s="182"/>
      <c r="D2" s="182"/>
    </row>
    <row r="3" spans="1:4" x14ac:dyDescent="0.25">
      <c r="A3" s="1"/>
      <c r="B3" s="183" t="s">
        <v>300</v>
      </c>
      <c r="C3" s="183"/>
      <c r="D3" s="183"/>
    </row>
    <row r="4" spans="1:4" x14ac:dyDescent="0.25">
      <c r="A4" s="1"/>
      <c r="B4" s="183" t="s">
        <v>301</v>
      </c>
      <c r="C4" s="183"/>
      <c r="D4" s="183"/>
    </row>
    <row r="5" spans="1:4" x14ac:dyDescent="0.25">
      <c r="A5" s="9"/>
      <c r="B5" s="184" t="s">
        <v>305</v>
      </c>
      <c r="C5" s="184"/>
      <c r="D5" s="184"/>
    </row>
    <row r="6" spans="1:4" x14ac:dyDescent="0.25">
      <c r="B6" s="182" t="s">
        <v>302</v>
      </c>
      <c r="C6" s="182"/>
      <c r="D6" s="182"/>
    </row>
    <row r="7" spans="1:4" x14ac:dyDescent="0.25">
      <c r="B7" s="182" t="s">
        <v>303</v>
      </c>
      <c r="C7" s="182"/>
      <c r="D7" s="182"/>
    </row>
    <row r="8" spans="1:4" x14ac:dyDescent="0.25">
      <c r="B8" s="1"/>
      <c r="C8" s="2"/>
    </row>
    <row r="9" spans="1:4" x14ac:dyDescent="0.25">
      <c r="B9" s="1"/>
      <c r="C9" s="1"/>
    </row>
    <row r="10" spans="1:4" x14ac:dyDescent="0.25">
      <c r="A10" s="181" t="s">
        <v>306</v>
      </c>
      <c r="B10" s="181"/>
      <c r="C10" s="181"/>
      <c r="D10" s="181"/>
    </row>
    <row r="11" spans="1:4" x14ac:dyDescent="0.25">
      <c r="A11" s="181"/>
      <c r="B11" s="181"/>
      <c r="C11" s="181"/>
      <c r="D11" s="181"/>
    </row>
    <row r="12" spans="1:4" x14ac:dyDescent="0.25">
      <c r="A12" s="8"/>
      <c r="B12" s="8"/>
      <c r="C12" s="6"/>
    </row>
    <row r="13" spans="1:4" x14ac:dyDescent="0.25">
      <c r="A13" s="4"/>
      <c r="B13" s="4"/>
      <c r="C13" s="7"/>
    </row>
    <row r="14" spans="1:4" x14ac:dyDescent="0.25">
      <c r="A14" s="4"/>
      <c r="B14" s="4"/>
      <c r="C14" s="5" t="s">
        <v>83</v>
      </c>
    </row>
    <row r="15" spans="1:4" x14ac:dyDescent="0.25">
      <c r="A15" s="170" t="s">
        <v>0</v>
      </c>
      <c r="B15" s="170" t="s">
        <v>1</v>
      </c>
      <c r="C15" s="179" t="s">
        <v>237</v>
      </c>
      <c r="D15" s="180"/>
    </row>
    <row r="16" spans="1:4" x14ac:dyDescent="0.25">
      <c r="A16" s="171" t="s">
        <v>2</v>
      </c>
      <c r="B16" s="172" t="s">
        <v>3</v>
      </c>
      <c r="C16" s="176">
        <v>732215646.27999997</v>
      </c>
      <c r="D16" s="177"/>
    </row>
    <row r="17" spans="1:4" x14ac:dyDescent="0.25">
      <c r="A17" s="171" t="s">
        <v>4</v>
      </c>
      <c r="B17" s="172" t="s">
        <v>5</v>
      </c>
      <c r="C17" s="176">
        <v>272062200.43000001</v>
      </c>
      <c r="D17" s="177"/>
    </row>
    <row r="18" spans="1:4" x14ac:dyDescent="0.25">
      <c r="A18" s="171" t="s">
        <v>6</v>
      </c>
      <c r="B18" s="172" t="s">
        <v>7</v>
      </c>
      <c r="C18" s="176">
        <v>153694168.13999999</v>
      </c>
      <c r="D18" s="177"/>
    </row>
    <row r="19" spans="1:4" x14ac:dyDescent="0.25">
      <c r="A19" s="171" t="s">
        <v>8</v>
      </c>
      <c r="B19" s="172" t="s">
        <v>9</v>
      </c>
      <c r="C19" s="176">
        <v>153694168.13999999</v>
      </c>
      <c r="D19" s="177"/>
    </row>
    <row r="20" spans="1:4" ht="51" x14ac:dyDescent="0.25">
      <c r="A20" s="171" t="s">
        <v>10</v>
      </c>
      <c r="B20" s="172" t="s">
        <v>11</v>
      </c>
      <c r="C20" s="176">
        <v>143548240.50999999</v>
      </c>
      <c r="D20" s="177"/>
    </row>
    <row r="21" spans="1:4" ht="76.5" x14ac:dyDescent="0.25">
      <c r="A21" s="171" t="s">
        <v>183</v>
      </c>
      <c r="B21" s="172" t="s">
        <v>80</v>
      </c>
      <c r="C21" s="176">
        <v>944906.54</v>
      </c>
      <c r="D21" s="177"/>
    </row>
    <row r="22" spans="1:4" ht="25.5" x14ac:dyDescent="0.25">
      <c r="A22" s="171" t="s">
        <v>84</v>
      </c>
      <c r="B22" s="172" t="s">
        <v>85</v>
      </c>
      <c r="C22" s="176">
        <v>1621988.47</v>
      </c>
      <c r="D22" s="177"/>
    </row>
    <row r="23" spans="1:4" ht="63.75" x14ac:dyDescent="0.25">
      <c r="A23" s="171" t="s">
        <v>233</v>
      </c>
      <c r="B23" s="172" t="s">
        <v>234</v>
      </c>
      <c r="C23" s="176">
        <v>7579032.6200000001</v>
      </c>
      <c r="D23" s="177"/>
    </row>
    <row r="24" spans="1:4" ht="25.5" x14ac:dyDescent="0.25">
      <c r="A24" s="171" t="s">
        <v>12</v>
      </c>
      <c r="B24" s="172" t="s">
        <v>13</v>
      </c>
      <c r="C24" s="176">
        <v>9149436.0800000001</v>
      </c>
      <c r="D24" s="177"/>
    </row>
    <row r="25" spans="1:4" ht="25.5" x14ac:dyDescent="0.25">
      <c r="A25" s="171" t="s">
        <v>14</v>
      </c>
      <c r="B25" s="172" t="s">
        <v>15</v>
      </c>
      <c r="C25" s="176">
        <v>9149436.0800000001</v>
      </c>
      <c r="D25" s="177"/>
    </row>
    <row r="26" spans="1:4" ht="51" x14ac:dyDescent="0.25">
      <c r="A26" s="171" t="s">
        <v>16</v>
      </c>
      <c r="B26" s="172" t="s">
        <v>17</v>
      </c>
      <c r="C26" s="176">
        <v>4586676.7</v>
      </c>
      <c r="D26" s="177"/>
    </row>
    <row r="27" spans="1:4" ht="76.5" x14ac:dyDescent="0.25">
      <c r="A27" s="171" t="s">
        <v>238</v>
      </c>
      <c r="B27" s="172" t="s">
        <v>119</v>
      </c>
      <c r="C27" s="176">
        <v>4586676.7</v>
      </c>
      <c r="D27" s="177"/>
    </row>
    <row r="28" spans="1:4" ht="63.75" x14ac:dyDescent="0.25">
      <c r="A28" s="171" t="s">
        <v>18</v>
      </c>
      <c r="B28" s="172" t="s">
        <v>19</v>
      </c>
      <c r="C28" s="176">
        <v>24775.16</v>
      </c>
      <c r="D28" s="177"/>
    </row>
    <row r="29" spans="1:4" ht="89.25" x14ac:dyDescent="0.25">
      <c r="A29" s="171" t="s">
        <v>239</v>
      </c>
      <c r="B29" s="172" t="s">
        <v>120</v>
      </c>
      <c r="C29" s="176">
        <v>24775.16</v>
      </c>
      <c r="D29" s="177"/>
    </row>
    <row r="30" spans="1:4" ht="51" x14ac:dyDescent="0.25">
      <c r="A30" s="171" t="s">
        <v>20</v>
      </c>
      <c r="B30" s="172" t="s">
        <v>21</v>
      </c>
      <c r="C30" s="176">
        <v>5064209.08</v>
      </c>
      <c r="D30" s="177"/>
    </row>
    <row r="31" spans="1:4" ht="76.5" x14ac:dyDescent="0.25">
      <c r="A31" s="171" t="s">
        <v>240</v>
      </c>
      <c r="B31" s="172" t="s">
        <v>121</v>
      </c>
      <c r="C31" s="176">
        <v>5064209.08</v>
      </c>
      <c r="D31" s="177"/>
    </row>
    <row r="32" spans="1:4" ht="51" x14ac:dyDescent="0.25">
      <c r="A32" s="171" t="s">
        <v>22</v>
      </c>
      <c r="B32" s="172" t="s">
        <v>23</v>
      </c>
      <c r="C32" s="176">
        <v>-526224.86</v>
      </c>
      <c r="D32" s="177"/>
    </row>
    <row r="33" spans="1:4" ht="76.5" x14ac:dyDescent="0.25">
      <c r="A33" s="171" t="s">
        <v>241</v>
      </c>
      <c r="B33" s="172" t="s">
        <v>122</v>
      </c>
      <c r="C33" s="176">
        <v>-526224.86</v>
      </c>
      <c r="D33" s="177"/>
    </row>
    <row r="34" spans="1:4" x14ac:dyDescent="0.25">
      <c r="A34" s="171" t="s">
        <v>24</v>
      </c>
      <c r="B34" s="172" t="s">
        <v>25</v>
      </c>
      <c r="C34" s="176">
        <v>7735356.4100000001</v>
      </c>
      <c r="D34" s="177"/>
    </row>
    <row r="35" spans="1:4" ht="25.5" x14ac:dyDescent="0.25">
      <c r="A35" s="171" t="s">
        <v>71</v>
      </c>
      <c r="B35" s="172" t="s">
        <v>184</v>
      </c>
      <c r="C35" s="176">
        <v>1292477.28</v>
      </c>
      <c r="D35" s="177"/>
    </row>
    <row r="36" spans="1:4" ht="25.5" x14ac:dyDescent="0.25">
      <c r="A36" s="171" t="s">
        <v>185</v>
      </c>
      <c r="B36" s="172" t="s">
        <v>72</v>
      </c>
      <c r="C36" s="176">
        <v>949869.91</v>
      </c>
      <c r="D36" s="177"/>
    </row>
    <row r="37" spans="1:4" ht="25.5" x14ac:dyDescent="0.25">
      <c r="A37" s="171" t="s">
        <v>185</v>
      </c>
      <c r="B37" s="172" t="s">
        <v>73</v>
      </c>
      <c r="C37" s="176">
        <v>949869.91</v>
      </c>
      <c r="D37" s="177"/>
    </row>
    <row r="38" spans="1:4" ht="25.5" x14ac:dyDescent="0.25">
      <c r="A38" s="171" t="s">
        <v>75</v>
      </c>
      <c r="B38" s="172" t="s">
        <v>74</v>
      </c>
      <c r="C38" s="176">
        <v>342607.37</v>
      </c>
      <c r="D38" s="177"/>
    </row>
    <row r="39" spans="1:4" ht="51" x14ac:dyDescent="0.25">
      <c r="A39" s="171" t="s">
        <v>186</v>
      </c>
      <c r="B39" s="172" t="s">
        <v>76</v>
      </c>
      <c r="C39" s="176">
        <v>342607.37</v>
      </c>
      <c r="D39" s="177"/>
    </row>
    <row r="40" spans="1:4" x14ac:dyDescent="0.25">
      <c r="A40" s="171" t="s">
        <v>26</v>
      </c>
      <c r="B40" s="172" t="s">
        <v>27</v>
      </c>
      <c r="C40" s="176">
        <v>-8441.6200000000008</v>
      </c>
      <c r="D40" s="177"/>
    </row>
    <row r="41" spans="1:4" x14ac:dyDescent="0.25">
      <c r="A41" s="171" t="s">
        <v>26</v>
      </c>
      <c r="B41" s="172" t="s">
        <v>28</v>
      </c>
      <c r="C41" s="176">
        <v>-8441.6200000000008</v>
      </c>
      <c r="D41" s="177"/>
    </row>
    <row r="42" spans="1:4" x14ac:dyDescent="0.25">
      <c r="A42" s="171" t="s">
        <v>29</v>
      </c>
      <c r="B42" s="172" t="s">
        <v>30</v>
      </c>
      <c r="C42" s="176">
        <v>3161414.16</v>
      </c>
      <c r="D42" s="177"/>
    </row>
    <row r="43" spans="1:4" x14ac:dyDescent="0.25">
      <c r="A43" s="171" t="s">
        <v>29</v>
      </c>
      <c r="B43" s="172" t="s">
        <v>31</v>
      </c>
      <c r="C43" s="176">
        <v>3161414.16</v>
      </c>
      <c r="D43" s="177"/>
    </row>
    <row r="44" spans="1:4" ht="25.5" x14ac:dyDescent="0.25">
      <c r="A44" s="171" t="s">
        <v>88</v>
      </c>
      <c r="B44" s="172" t="s">
        <v>89</v>
      </c>
      <c r="C44" s="176">
        <v>3289906.59</v>
      </c>
      <c r="D44" s="177"/>
    </row>
    <row r="45" spans="1:4" ht="25.5" x14ac:dyDescent="0.25">
      <c r="A45" s="171" t="s">
        <v>90</v>
      </c>
      <c r="B45" s="172" t="s">
        <v>91</v>
      </c>
      <c r="C45" s="176">
        <v>3289906.59</v>
      </c>
      <c r="D45" s="177"/>
    </row>
    <row r="46" spans="1:4" x14ac:dyDescent="0.25">
      <c r="A46" s="171" t="s">
        <v>32</v>
      </c>
      <c r="B46" s="172" t="s">
        <v>33</v>
      </c>
      <c r="C46" s="176">
        <v>1328883.33</v>
      </c>
      <c r="D46" s="177"/>
    </row>
    <row r="47" spans="1:4" ht="25.5" x14ac:dyDescent="0.25">
      <c r="A47" s="171" t="s">
        <v>34</v>
      </c>
      <c r="B47" s="172" t="s">
        <v>35</v>
      </c>
      <c r="C47" s="176">
        <v>1328883.33</v>
      </c>
      <c r="D47" s="177"/>
    </row>
    <row r="48" spans="1:4" ht="38.25" x14ac:dyDescent="0.25">
      <c r="A48" s="171" t="s">
        <v>187</v>
      </c>
      <c r="B48" s="172" t="s">
        <v>36</v>
      </c>
      <c r="C48" s="176">
        <v>1328883.33</v>
      </c>
      <c r="D48" s="177"/>
    </row>
    <row r="49" spans="1:4" ht="25.5" x14ac:dyDescent="0.25">
      <c r="A49" s="171" t="s">
        <v>37</v>
      </c>
      <c r="B49" s="172" t="s">
        <v>38</v>
      </c>
      <c r="C49" s="176">
        <v>25570544.57</v>
      </c>
      <c r="D49" s="177"/>
    </row>
    <row r="50" spans="1:4" ht="63.75" x14ac:dyDescent="0.25">
      <c r="A50" s="171" t="s">
        <v>39</v>
      </c>
      <c r="B50" s="172" t="s">
        <v>40</v>
      </c>
      <c r="C50" s="176">
        <v>25478198.719999999</v>
      </c>
      <c r="D50" s="177"/>
    </row>
    <row r="51" spans="1:4" ht="51" x14ac:dyDescent="0.25">
      <c r="A51" s="171" t="s">
        <v>41</v>
      </c>
      <c r="B51" s="172" t="s">
        <v>42</v>
      </c>
      <c r="C51" s="176">
        <v>25473968.719999999</v>
      </c>
      <c r="D51" s="177"/>
    </row>
    <row r="52" spans="1:4" ht="63.75" x14ac:dyDescent="0.25">
      <c r="A52" s="171" t="s">
        <v>86</v>
      </c>
      <c r="B52" s="172" t="s">
        <v>87</v>
      </c>
      <c r="C52" s="176">
        <v>25473968.719999999</v>
      </c>
      <c r="D52" s="177"/>
    </row>
    <row r="53" spans="1:4" ht="63.75" x14ac:dyDescent="0.25">
      <c r="A53" s="171" t="s">
        <v>188</v>
      </c>
      <c r="B53" s="172" t="s">
        <v>43</v>
      </c>
      <c r="C53" s="176">
        <v>4230</v>
      </c>
      <c r="D53" s="177"/>
    </row>
    <row r="54" spans="1:4" ht="51" x14ac:dyDescent="0.25">
      <c r="A54" s="171" t="s">
        <v>44</v>
      </c>
      <c r="B54" s="172" t="s">
        <v>45</v>
      </c>
      <c r="C54" s="176">
        <v>4230</v>
      </c>
      <c r="D54" s="177"/>
    </row>
    <row r="55" spans="1:4" x14ac:dyDescent="0.25">
      <c r="A55" s="171" t="s">
        <v>175</v>
      </c>
      <c r="B55" s="172" t="s">
        <v>189</v>
      </c>
      <c r="C55" s="176">
        <v>92345.85</v>
      </c>
      <c r="D55" s="177"/>
    </row>
    <row r="56" spans="1:4" ht="38.25" x14ac:dyDescent="0.25">
      <c r="A56" s="171" t="s">
        <v>176</v>
      </c>
      <c r="B56" s="172" t="s">
        <v>190</v>
      </c>
      <c r="C56" s="176">
        <v>92345.85</v>
      </c>
      <c r="D56" s="177"/>
    </row>
    <row r="57" spans="1:4" ht="38.25" x14ac:dyDescent="0.25">
      <c r="A57" s="171" t="s">
        <v>177</v>
      </c>
      <c r="B57" s="172" t="s">
        <v>191</v>
      </c>
      <c r="C57" s="176">
        <v>92345.85</v>
      </c>
      <c r="D57" s="177"/>
    </row>
    <row r="58" spans="1:4" x14ac:dyDescent="0.25">
      <c r="A58" s="171" t="s">
        <v>46</v>
      </c>
      <c r="B58" s="172" t="s">
        <v>47</v>
      </c>
      <c r="C58" s="176">
        <v>139866.60999999999</v>
      </c>
      <c r="D58" s="177"/>
    </row>
    <row r="59" spans="1:4" x14ac:dyDescent="0.25">
      <c r="A59" s="171" t="s">
        <v>48</v>
      </c>
      <c r="B59" s="172" t="s">
        <v>49</v>
      </c>
      <c r="C59" s="176">
        <v>139866.60999999999</v>
      </c>
      <c r="D59" s="177"/>
    </row>
    <row r="60" spans="1:4" ht="25.5" x14ac:dyDescent="0.25">
      <c r="A60" s="171" t="s">
        <v>50</v>
      </c>
      <c r="B60" s="172" t="s">
        <v>51</v>
      </c>
      <c r="C60" s="176">
        <v>138297.46</v>
      </c>
      <c r="D60" s="177"/>
    </row>
    <row r="61" spans="1:4" x14ac:dyDescent="0.25">
      <c r="A61" s="171" t="s">
        <v>192</v>
      </c>
      <c r="B61" s="172" t="s">
        <v>193</v>
      </c>
      <c r="C61" s="176">
        <v>1569.15</v>
      </c>
      <c r="D61" s="177"/>
    </row>
    <row r="62" spans="1:4" x14ac:dyDescent="0.25">
      <c r="A62" s="171" t="s">
        <v>194</v>
      </c>
      <c r="B62" s="172" t="s">
        <v>195</v>
      </c>
      <c r="C62" s="176">
        <v>1569.15</v>
      </c>
      <c r="D62" s="177"/>
    </row>
    <row r="63" spans="1:4" ht="25.5" x14ac:dyDescent="0.25">
      <c r="A63" s="171" t="s">
        <v>196</v>
      </c>
      <c r="B63" s="172" t="s">
        <v>52</v>
      </c>
      <c r="C63" s="176">
        <v>4247673.9000000004</v>
      </c>
      <c r="D63" s="177"/>
    </row>
    <row r="64" spans="1:4" x14ac:dyDescent="0.25">
      <c r="A64" s="171" t="s">
        <v>197</v>
      </c>
      <c r="B64" s="172" t="s">
        <v>53</v>
      </c>
      <c r="C64" s="176">
        <v>4228549.74</v>
      </c>
      <c r="D64" s="177"/>
    </row>
    <row r="65" spans="1:4" x14ac:dyDescent="0.25">
      <c r="A65" s="171" t="s">
        <v>54</v>
      </c>
      <c r="B65" s="172" t="s">
        <v>55</v>
      </c>
      <c r="C65" s="176">
        <v>4228549.74</v>
      </c>
      <c r="D65" s="177"/>
    </row>
    <row r="66" spans="1:4" ht="25.5" x14ac:dyDescent="0.25">
      <c r="A66" s="171" t="s">
        <v>56</v>
      </c>
      <c r="B66" s="172" t="s">
        <v>57</v>
      </c>
      <c r="C66" s="176">
        <v>4228549.74</v>
      </c>
      <c r="D66" s="177"/>
    </row>
    <row r="67" spans="1:4" x14ac:dyDescent="0.25">
      <c r="A67" s="171" t="s">
        <v>172</v>
      </c>
      <c r="B67" s="172" t="s">
        <v>169</v>
      </c>
      <c r="C67" s="176">
        <v>19124.16</v>
      </c>
      <c r="D67" s="177"/>
    </row>
    <row r="68" spans="1:4" x14ac:dyDescent="0.25">
      <c r="A68" s="171" t="s">
        <v>173</v>
      </c>
      <c r="B68" s="172" t="s">
        <v>170</v>
      </c>
      <c r="C68" s="176">
        <v>19124.16</v>
      </c>
      <c r="D68" s="177"/>
    </row>
    <row r="69" spans="1:4" x14ac:dyDescent="0.25">
      <c r="A69" s="171" t="s">
        <v>174</v>
      </c>
      <c r="B69" s="172" t="s">
        <v>171</v>
      </c>
      <c r="C69" s="176">
        <v>19124.16</v>
      </c>
      <c r="D69" s="177"/>
    </row>
    <row r="70" spans="1:4" ht="25.5" x14ac:dyDescent="0.25">
      <c r="A70" s="171" t="s">
        <v>111</v>
      </c>
      <c r="B70" s="172" t="s">
        <v>112</v>
      </c>
      <c r="C70" s="176">
        <v>69121892.879999995</v>
      </c>
      <c r="D70" s="177"/>
    </row>
    <row r="71" spans="1:4" ht="51" x14ac:dyDescent="0.25">
      <c r="A71" s="171" t="s">
        <v>137</v>
      </c>
      <c r="B71" s="172" t="s">
        <v>138</v>
      </c>
      <c r="C71" s="176">
        <v>22188580.329999998</v>
      </c>
      <c r="D71" s="177"/>
    </row>
    <row r="72" spans="1:4" ht="63.75" x14ac:dyDescent="0.25">
      <c r="A72" s="171" t="s">
        <v>139</v>
      </c>
      <c r="B72" s="172" t="s">
        <v>140</v>
      </c>
      <c r="C72" s="176">
        <v>22081583.329999998</v>
      </c>
      <c r="D72" s="177"/>
    </row>
    <row r="73" spans="1:4" ht="63.75" x14ac:dyDescent="0.25">
      <c r="A73" s="171" t="s">
        <v>141</v>
      </c>
      <c r="B73" s="172" t="s">
        <v>142</v>
      </c>
      <c r="C73" s="176">
        <v>22081583.329999998</v>
      </c>
      <c r="D73" s="177"/>
    </row>
    <row r="74" spans="1:4" ht="63.75" x14ac:dyDescent="0.25">
      <c r="A74" s="171" t="s">
        <v>198</v>
      </c>
      <c r="B74" s="172" t="s">
        <v>199</v>
      </c>
      <c r="C74" s="176">
        <v>106997</v>
      </c>
      <c r="D74" s="177"/>
    </row>
    <row r="75" spans="1:4" ht="63.75" x14ac:dyDescent="0.25">
      <c r="A75" s="171" t="s">
        <v>200</v>
      </c>
      <c r="B75" s="172" t="s">
        <v>201</v>
      </c>
      <c r="C75" s="176">
        <v>106997</v>
      </c>
      <c r="D75" s="177"/>
    </row>
    <row r="76" spans="1:4" ht="25.5" x14ac:dyDescent="0.25">
      <c r="A76" s="171" t="s">
        <v>113</v>
      </c>
      <c r="B76" s="172" t="s">
        <v>114</v>
      </c>
      <c r="C76" s="176">
        <v>46933312.549999997</v>
      </c>
      <c r="D76" s="177"/>
    </row>
    <row r="77" spans="1:4" ht="25.5" x14ac:dyDescent="0.25">
      <c r="A77" s="171" t="s">
        <v>115</v>
      </c>
      <c r="B77" s="172" t="s">
        <v>116</v>
      </c>
      <c r="C77" s="176">
        <v>46933312.549999997</v>
      </c>
      <c r="D77" s="177"/>
    </row>
    <row r="78" spans="1:4" ht="38.25" x14ac:dyDescent="0.25">
      <c r="A78" s="171" t="s">
        <v>117</v>
      </c>
      <c r="B78" s="172" t="s">
        <v>118</v>
      </c>
      <c r="C78" s="176">
        <v>46933312.549999997</v>
      </c>
      <c r="D78" s="177"/>
    </row>
    <row r="79" spans="1:4" x14ac:dyDescent="0.25">
      <c r="A79" s="171" t="s">
        <v>58</v>
      </c>
      <c r="B79" s="172" t="s">
        <v>59</v>
      </c>
      <c r="C79" s="176">
        <v>686662.01</v>
      </c>
      <c r="D79" s="177"/>
    </row>
    <row r="80" spans="1:4" ht="25.5" x14ac:dyDescent="0.25">
      <c r="A80" s="171" t="s">
        <v>125</v>
      </c>
      <c r="B80" s="172" t="s">
        <v>126</v>
      </c>
      <c r="C80" s="176">
        <v>307268.75</v>
      </c>
      <c r="D80" s="177"/>
    </row>
    <row r="81" spans="1:4" ht="38.25" x14ac:dyDescent="0.25">
      <c r="A81" s="171" t="s">
        <v>242</v>
      </c>
      <c r="B81" s="172" t="s">
        <v>202</v>
      </c>
      <c r="C81" s="176">
        <v>11180.42</v>
      </c>
      <c r="D81" s="177"/>
    </row>
    <row r="82" spans="1:4" ht="51" x14ac:dyDescent="0.25">
      <c r="A82" s="171" t="s">
        <v>243</v>
      </c>
      <c r="B82" s="172" t="s">
        <v>203</v>
      </c>
      <c r="C82" s="176">
        <v>11180.42</v>
      </c>
      <c r="D82" s="177"/>
    </row>
    <row r="83" spans="1:4" ht="51" x14ac:dyDescent="0.25">
      <c r="A83" s="171" t="s">
        <v>244</v>
      </c>
      <c r="B83" s="172" t="s">
        <v>127</v>
      </c>
      <c r="C83" s="176">
        <v>39155.74</v>
      </c>
      <c r="D83" s="177"/>
    </row>
    <row r="84" spans="1:4" ht="76.5" x14ac:dyDescent="0.25">
      <c r="A84" s="171" t="s">
        <v>245</v>
      </c>
      <c r="B84" s="172" t="s">
        <v>128</v>
      </c>
      <c r="C84" s="176">
        <v>39155.74</v>
      </c>
      <c r="D84" s="177"/>
    </row>
    <row r="85" spans="1:4" ht="38.25" x14ac:dyDescent="0.25">
      <c r="A85" s="171" t="s">
        <v>246</v>
      </c>
      <c r="B85" s="172" t="s">
        <v>129</v>
      </c>
      <c r="C85" s="176">
        <v>82071.92</v>
      </c>
      <c r="D85" s="177"/>
    </row>
    <row r="86" spans="1:4" ht="51" x14ac:dyDescent="0.25">
      <c r="A86" s="171" t="s">
        <v>247</v>
      </c>
      <c r="B86" s="172" t="s">
        <v>130</v>
      </c>
      <c r="C86" s="176">
        <v>82071.92</v>
      </c>
      <c r="D86" s="177"/>
    </row>
    <row r="87" spans="1:4" ht="38.25" x14ac:dyDescent="0.25">
      <c r="A87" s="171" t="s">
        <v>248</v>
      </c>
      <c r="B87" s="172" t="s">
        <v>235</v>
      </c>
      <c r="C87" s="176">
        <v>0</v>
      </c>
      <c r="D87" s="177"/>
    </row>
    <row r="88" spans="1:4" ht="63.75" x14ac:dyDescent="0.25">
      <c r="A88" s="171" t="s">
        <v>249</v>
      </c>
      <c r="B88" s="172" t="s">
        <v>236</v>
      </c>
      <c r="C88" s="176">
        <v>0</v>
      </c>
      <c r="D88" s="177"/>
    </row>
    <row r="89" spans="1:4" ht="38.25" x14ac:dyDescent="0.25">
      <c r="A89" s="171" t="s">
        <v>250</v>
      </c>
      <c r="B89" s="172" t="s">
        <v>251</v>
      </c>
      <c r="C89" s="176">
        <v>2000</v>
      </c>
      <c r="D89" s="177"/>
    </row>
    <row r="90" spans="1:4" ht="63.75" x14ac:dyDescent="0.25">
      <c r="A90" s="171" t="s">
        <v>252</v>
      </c>
      <c r="B90" s="172" t="s">
        <v>253</v>
      </c>
      <c r="C90" s="176">
        <v>2000</v>
      </c>
      <c r="D90" s="177"/>
    </row>
    <row r="91" spans="1:4" ht="51" x14ac:dyDescent="0.25">
      <c r="A91" s="171" t="s">
        <v>254</v>
      </c>
      <c r="B91" s="172" t="s">
        <v>204</v>
      </c>
      <c r="C91" s="176">
        <v>2000</v>
      </c>
      <c r="D91" s="177"/>
    </row>
    <row r="92" spans="1:4" ht="63.75" x14ac:dyDescent="0.25">
      <c r="A92" s="171" t="s">
        <v>255</v>
      </c>
      <c r="B92" s="172" t="s">
        <v>205</v>
      </c>
      <c r="C92" s="176">
        <v>2000</v>
      </c>
      <c r="D92" s="177"/>
    </row>
    <row r="93" spans="1:4" ht="51" x14ac:dyDescent="0.25">
      <c r="A93" s="171" t="s">
        <v>256</v>
      </c>
      <c r="B93" s="172" t="s">
        <v>131</v>
      </c>
      <c r="C93" s="176">
        <v>950</v>
      </c>
      <c r="D93" s="177"/>
    </row>
    <row r="94" spans="1:4" ht="76.5" x14ac:dyDescent="0.25">
      <c r="A94" s="171" t="s">
        <v>257</v>
      </c>
      <c r="B94" s="172" t="s">
        <v>132</v>
      </c>
      <c r="C94" s="176">
        <v>950</v>
      </c>
      <c r="D94" s="177"/>
    </row>
    <row r="95" spans="1:4" ht="38.25" x14ac:dyDescent="0.25">
      <c r="A95" s="171" t="s">
        <v>258</v>
      </c>
      <c r="B95" s="172" t="s">
        <v>206</v>
      </c>
      <c r="C95" s="176">
        <v>3186.05</v>
      </c>
      <c r="D95" s="177"/>
    </row>
    <row r="96" spans="1:4" ht="63.75" x14ac:dyDescent="0.25">
      <c r="A96" s="171" t="s">
        <v>259</v>
      </c>
      <c r="B96" s="172" t="s">
        <v>207</v>
      </c>
      <c r="C96" s="176">
        <v>3186.05</v>
      </c>
      <c r="D96" s="177"/>
    </row>
    <row r="97" spans="1:4" ht="38.25" x14ac:dyDescent="0.25">
      <c r="A97" s="171" t="s">
        <v>260</v>
      </c>
      <c r="B97" s="172" t="s">
        <v>133</v>
      </c>
      <c r="C97" s="176">
        <v>30765.75</v>
      </c>
      <c r="D97" s="177"/>
    </row>
    <row r="98" spans="1:4" ht="51" x14ac:dyDescent="0.25">
      <c r="A98" s="171" t="s">
        <v>261</v>
      </c>
      <c r="B98" s="172" t="s">
        <v>134</v>
      </c>
      <c r="C98" s="176">
        <v>30765.75</v>
      </c>
      <c r="D98" s="177"/>
    </row>
    <row r="99" spans="1:4" ht="51" x14ac:dyDescent="0.25">
      <c r="A99" s="171" t="s">
        <v>262</v>
      </c>
      <c r="B99" s="172" t="s">
        <v>135</v>
      </c>
      <c r="C99" s="176">
        <v>135958.87</v>
      </c>
      <c r="D99" s="177"/>
    </row>
    <row r="100" spans="1:4" ht="63.75" x14ac:dyDescent="0.25">
      <c r="A100" s="171" t="s">
        <v>263</v>
      </c>
      <c r="B100" s="172" t="s">
        <v>136</v>
      </c>
      <c r="C100" s="176">
        <v>135958.87</v>
      </c>
      <c r="D100" s="177"/>
    </row>
    <row r="101" spans="1:4" ht="76.5" x14ac:dyDescent="0.25">
      <c r="A101" s="171" t="s">
        <v>208</v>
      </c>
      <c r="B101" s="172" t="s">
        <v>209</v>
      </c>
      <c r="C101" s="176">
        <v>207490.18</v>
      </c>
      <c r="D101" s="177"/>
    </row>
    <row r="102" spans="1:4" ht="63.75" x14ac:dyDescent="0.25">
      <c r="A102" s="171" t="s">
        <v>210</v>
      </c>
      <c r="B102" s="172" t="s">
        <v>211</v>
      </c>
      <c r="C102" s="176">
        <v>207490.18</v>
      </c>
      <c r="D102" s="177"/>
    </row>
    <row r="103" spans="1:4" ht="51" x14ac:dyDescent="0.25">
      <c r="A103" s="171" t="s">
        <v>212</v>
      </c>
      <c r="B103" s="172" t="s">
        <v>213</v>
      </c>
      <c r="C103" s="176">
        <v>207490.18</v>
      </c>
      <c r="D103" s="177"/>
    </row>
    <row r="104" spans="1:4" x14ac:dyDescent="0.25">
      <c r="A104" s="171" t="s">
        <v>214</v>
      </c>
      <c r="B104" s="172" t="s">
        <v>215</v>
      </c>
      <c r="C104" s="176">
        <v>171903.08</v>
      </c>
      <c r="D104" s="177"/>
    </row>
    <row r="105" spans="1:4" ht="25.5" x14ac:dyDescent="0.25">
      <c r="A105" s="171" t="s">
        <v>264</v>
      </c>
      <c r="B105" s="172" t="s">
        <v>265</v>
      </c>
      <c r="C105" s="176">
        <v>171903.08</v>
      </c>
      <c r="D105" s="177"/>
    </row>
    <row r="106" spans="1:4" ht="38.25" x14ac:dyDescent="0.25">
      <c r="A106" s="171" t="s">
        <v>266</v>
      </c>
      <c r="B106" s="172" t="s">
        <v>267</v>
      </c>
      <c r="C106" s="176">
        <v>171903.08</v>
      </c>
      <c r="D106" s="177"/>
    </row>
    <row r="107" spans="1:4" ht="51" x14ac:dyDescent="0.25">
      <c r="A107" s="171" t="s">
        <v>216</v>
      </c>
      <c r="B107" s="172" t="s">
        <v>217</v>
      </c>
      <c r="C107" s="178"/>
      <c r="D107" s="177"/>
    </row>
    <row r="108" spans="1:4" ht="51" x14ac:dyDescent="0.25">
      <c r="A108" s="171" t="s">
        <v>218</v>
      </c>
      <c r="B108" s="172" t="s">
        <v>219</v>
      </c>
      <c r="C108" s="178"/>
      <c r="D108" s="177"/>
    </row>
    <row r="109" spans="1:4" x14ac:dyDescent="0.25">
      <c r="A109" s="171" t="s">
        <v>220</v>
      </c>
      <c r="B109" s="172" t="s">
        <v>221</v>
      </c>
      <c r="C109" s="176">
        <v>387716.5</v>
      </c>
      <c r="D109" s="177"/>
    </row>
    <row r="110" spans="1:4" x14ac:dyDescent="0.25">
      <c r="A110" s="171" t="s">
        <v>268</v>
      </c>
      <c r="B110" s="172" t="s">
        <v>269</v>
      </c>
      <c r="C110" s="176">
        <v>4726</v>
      </c>
      <c r="D110" s="177"/>
    </row>
    <row r="111" spans="1:4" ht="29.25" customHeight="1" x14ac:dyDescent="0.25">
      <c r="A111" s="171" t="s">
        <v>270</v>
      </c>
      <c r="B111" s="172" t="s">
        <v>271</v>
      </c>
      <c r="C111" s="176">
        <v>4726</v>
      </c>
      <c r="D111" s="177"/>
    </row>
    <row r="112" spans="1:4" x14ac:dyDescent="0.25">
      <c r="A112" s="171" t="s">
        <v>272</v>
      </c>
      <c r="B112" s="172" t="s">
        <v>273</v>
      </c>
      <c r="C112" s="176">
        <v>1800</v>
      </c>
      <c r="D112" s="177"/>
    </row>
    <row r="113" spans="1:4" x14ac:dyDescent="0.25">
      <c r="A113" s="171" t="s">
        <v>274</v>
      </c>
      <c r="B113" s="172" t="s">
        <v>275</v>
      </c>
      <c r="C113" s="176">
        <v>1800</v>
      </c>
      <c r="D113" s="177"/>
    </row>
    <row r="114" spans="1:4" x14ac:dyDescent="0.25">
      <c r="A114" s="171" t="s">
        <v>222</v>
      </c>
      <c r="B114" s="172" t="s">
        <v>223</v>
      </c>
      <c r="C114" s="176">
        <v>381190.5</v>
      </c>
      <c r="D114" s="177"/>
    </row>
    <row r="115" spans="1:4" x14ac:dyDescent="0.25">
      <c r="A115" s="171" t="s">
        <v>224</v>
      </c>
      <c r="B115" s="172" t="s">
        <v>225</v>
      </c>
      <c r="C115" s="176">
        <v>381190.5</v>
      </c>
      <c r="D115" s="177"/>
    </row>
    <row r="116" spans="1:4" x14ac:dyDescent="0.25">
      <c r="A116" s="171" t="s">
        <v>60</v>
      </c>
      <c r="B116" s="172" t="s">
        <v>61</v>
      </c>
      <c r="C116" s="176">
        <v>460153445.85000002</v>
      </c>
      <c r="D116" s="177"/>
    </row>
    <row r="117" spans="1:4" ht="25.5" x14ac:dyDescent="0.25">
      <c r="A117" s="171" t="s">
        <v>62</v>
      </c>
      <c r="B117" s="172" t="s">
        <v>63</v>
      </c>
      <c r="C117" s="176">
        <v>460509472.41000003</v>
      </c>
      <c r="D117" s="177"/>
    </row>
    <row r="118" spans="1:4" x14ac:dyDescent="0.25">
      <c r="A118" s="171" t="s">
        <v>81</v>
      </c>
      <c r="B118" s="172" t="s">
        <v>110</v>
      </c>
      <c r="C118" s="176">
        <v>14376001</v>
      </c>
      <c r="D118" s="177"/>
    </row>
    <row r="119" spans="1:4" x14ac:dyDescent="0.25">
      <c r="A119" s="171" t="s">
        <v>64</v>
      </c>
      <c r="B119" s="172" t="s">
        <v>109</v>
      </c>
      <c r="C119" s="176">
        <v>11934161</v>
      </c>
      <c r="D119" s="177"/>
    </row>
    <row r="120" spans="1:4" ht="25.5" x14ac:dyDescent="0.25">
      <c r="A120" s="171" t="s">
        <v>226</v>
      </c>
      <c r="B120" s="172" t="s">
        <v>108</v>
      </c>
      <c r="C120" s="176">
        <v>11934161</v>
      </c>
      <c r="D120" s="177"/>
    </row>
    <row r="121" spans="1:4" x14ac:dyDescent="0.25">
      <c r="A121" s="171" t="s">
        <v>276</v>
      </c>
      <c r="B121" s="172" t="s">
        <v>277</v>
      </c>
      <c r="C121" s="176">
        <v>2441840</v>
      </c>
      <c r="D121" s="177"/>
    </row>
    <row r="122" spans="1:4" x14ac:dyDescent="0.25">
      <c r="A122" s="171" t="s">
        <v>278</v>
      </c>
      <c r="B122" s="172" t="s">
        <v>279</v>
      </c>
      <c r="C122" s="176">
        <v>2441840</v>
      </c>
      <c r="D122" s="177"/>
    </row>
    <row r="123" spans="1:4" ht="25.5" x14ac:dyDescent="0.25">
      <c r="A123" s="171" t="s">
        <v>92</v>
      </c>
      <c r="B123" s="172" t="s">
        <v>107</v>
      </c>
      <c r="C123" s="176">
        <v>58888620.210000001</v>
      </c>
      <c r="D123" s="177"/>
    </row>
    <row r="124" spans="1:4" ht="38.25" x14ac:dyDescent="0.25">
      <c r="A124" s="171" t="s">
        <v>145</v>
      </c>
      <c r="B124" s="172" t="s">
        <v>146</v>
      </c>
      <c r="C124" s="176">
        <v>2000531.9</v>
      </c>
      <c r="D124" s="177"/>
    </row>
    <row r="125" spans="1:4" ht="38.25" x14ac:dyDescent="0.25">
      <c r="A125" s="171" t="s">
        <v>147</v>
      </c>
      <c r="B125" s="172" t="s">
        <v>148</v>
      </c>
      <c r="C125" s="176">
        <v>2000531.9</v>
      </c>
      <c r="D125" s="177"/>
    </row>
    <row r="126" spans="1:4" ht="51" x14ac:dyDescent="0.25">
      <c r="A126" s="171" t="s">
        <v>157</v>
      </c>
      <c r="B126" s="172" t="s">
        <v>158</v>
      </c>
      <c r="C126" s="176">
        <v>1360219</v>
      </c>
      <c r="D126" s="177"/>
    </row>
    <row r="127" spans="1:4" ht="51" x14ac:dyDescent="0.25">
      <c r="A127" s="171" t="s">
        <v>159</v>
      </c>
      <c r="B127" s="172" t="s">
        <v>160</v>
      </c>
      <c r="C127" s="176">
        <v>1360219</v>
      </c>
      <c r="D127" s="177"/>
    </row>
    <row r="128" spans="1:4" ht="51" x14ac:dyDescent="0.25">
      <c r="A128" s="171" t="s">
        <v>280</v>
      </c>
      <c r="B128" s="172" t="s">
        <v>281</v>
      </c>
      <c r="C128" s="176">
        <v>808757.01</v>
      </c>
      <c r="D128" s="177"/>
    </row>
    <row r="129" spans="1:4" ht="51" x14ac:dyDescent="0.25">
      <c r="A129" s="171" t="s">
        <v>282</v>
      </c>
      <c r="B129" s="172" t="s">
        <v>283</v>
      </c>
      <c r="C129" s="176">
        <v>808757.01</v>
      </c>
      <c r="D129" s="177"/>
    </row>
    <row r="130" spans="1:4" ht="38.25" x14ac:dyDescent="0.25">
      <c r="A130" s="171" t="s">
        <v>161</v>
      </c>
      <c r="B130" s="172" t="s">
        <v>162</v>
      </c>
      <c r="C130" s="176">
        <v>5693895</v>
      </c>
      <c r="D130" s="177"/>
    </row>
    <row r="131" spans="1:4" ht="38.25" x14ac:dyDescent="0.25">
      <c r="A131" s="171" t="s">
        <v>163</v>
      </c>
      <c r="B131" s="172" t="s">
        <v>164</v>
      </c>
      <c r="C131" s="176">
        <v>5693895</v>
      </c>
      <c r="D131" s="177"/>
    </row>
    <row r="132" spans="1:4" ht="25.5" x14ac:dyDescent="0.25">
      <c r="A132" s="171" t="s">
        <v>284</v>
      </c>
      <c r="B132" s="172" t="s">
        <v>285</v>
      </c>
      <c r="C132" s="176">
        <v>15005240.550000001</v>
      </c>
      <c r="D132" s="177"/>
    </row>
    <row r="133" spans="1:4" ht="25.5" x14ac:dyDescent="0.25">
      <c r="A133" s="171" t="s">
        <v>286</v>
      </c>
      <c r="B133" s="172" t="s">
        <v>287</v>
      </c>
      <c r="C133" s="176">
        <v>15005240.550000001</v>
      </c>
      <c r="D133" s="177"/>
    </row>
    <row r="134" spans="1:4" ht="38.25" x14ac:dyDescent="0.25">
      <c r="A134" s="171" t="s">
        <v>155</v>
      </c>
      <c r="B134" s="172" t="s">
        <v>227</v>
      </c>
      <c r="C134" s="176">
        <v>3567781.2</v>
      </c>
      <c r="D134" s="177"/>
    </row>
    <row r="135" spans="1:4" ht="38.25" x14ac:dyDescent="0.25">
      <c r="A135" s="171" t="s">
        <v>156</v>
      </c>
      <c r="B135" s="172" t="s">
        <v>228</v>
      </c>
      <c r="C135" s="176">
        <v>3567781.2</v>
      </c>
      <c r="D135" s="177"/>
    </row>
    <row r="136" spans="1:4" x14ac:dyDescent="0.25">
      <c r="A136" s="171" t="s">
        <v>93</v>
      </c>
      <c r="B136" s="172" t="s">
        <v>106</v>
      </c>
      <c r="C136" s="176">
        <v>30452195.550000001</v>
      </c>
      <c r="D136" s="177"/>
    </row>
    <row r="137" spans="1:4" x14ac:dyDescent="0.25">
      <c r="A137" s="171" t="s">
        <v>94</v>
      </c>
      <c r="B137" s="172" t="s">
        <v>105</v>
      </c>
      <c r="C137" s="176">
        <v>30452195.550000001</v>
      </c>
      <c r="D137" s="177"/>
    </row>
    <row r="138" spans="1:4" x14ac:dyDescent="0.25">
      <c r="A138" s="171" t="s">
        <v>82</v>
      </c>
      <c r="B138" s="172" t="s">
        <v>104</v>
      </c>
      <c r="C138" s="176">
        <v>386575451.19999999</v>
      </c>
      <c r="D138" s="177"/>
    </row>
    <row r="139" spans="1:4" ht="38.25" x14ac:dyDescent="0.25">
      <c r="A139" s="171" t="s">
        <v>65</v>
      </c>
      <c r="B139" s="172" t="s">
        <v>103</v>
      </c>
      <c r="C139" s="176">
        <v>80439</v>
      </c>
      <c r="D139" s="177"/>
    </row>
    <row r="140" spans="1:4" ht="38.25" x14ac:dyDescent="0.25">
      <c r="A140" s="171" t="s">
        <v>66</v>
      </c>
      <c r="B140" s="172" t="s">
        <v>102</v>
      </c>
      <c r="C140" s="176">
        <v>80439</v>
      </c>
      <c r="D140" s="177"/>
    </row>
    <row r="141" spans="1:4" ht="25.5" x14ac:dyDescent="0.25">
      <c r="A141" s="171" t="s">
        <v>67</v>
      </c>
      <c r="B141" s="172" t="s">
        <v>101</v>
      </c>
      <c r="C141" s="176">
        <v>3565752</v>
      </c>
      <c r="D141" s="177"/>
    </row>
    <row r="142" spans="1:4" ht="38.25" x14ac:dyDescent="0.25">
      <c r="A142" s="171" t="s">
        <v>68</v>
      </c>
      <c r="B142" s="172" t="s">
        <v>100</v>
      </c>
      <c r="C142" s="176">
        <v>3565752</v>
      </c>
      <c r="D142" s="177"/>
    </row>
    <row r="143" spans="1:4" ht="38.25" x14ac:dyDescent="0.25">
      <c r="A143" s="171" t="s">
        <v>288</v>
      </c>
      <c r="B143" s="172" t="s">
        <v>289</v>
      </c>
      <c r="C143" s="176">
        <v>11199786</v>
      </c>
      <c r="D143" s="177"/>
    </row>
    <row r="144" spans="1:4" ht="38.25" x14ac:dyDescent="0.25">
      <c r="A144" s="171" t="s">
        <v>290</v>
      </c>
      <c r="B144" s="172" t="s">
        <v>291</v>
      </c>
      <c r="C144" s="176">
        <v>11199786</v>
      </c>
      <c r="D144" s="177"/>
    </row>
    <row r="145" spans="1:4" ht="38.25" x14ac:dyDescent="0.25">
      <c r="A145" s="171" t="s">
        <v>165</v>
      </c>
      <c r="B145" s="172" t="s">
        <v>166</v>
      </c>
      <c r="C145" s="176">
        <v>46895</v>
      </c>
      <c r="D145" s="177"/>
    </row>
    <row r="146" spans="1:4" ht="38.25" x14ac:dyDescent="0.25">
      <c r="A146" s="171" t="s">
        <v>167</v>
      </c>
      <c r="B146" s="172" t="s">
        <v>168</v>
      </c>
      <c r="C146" s="176">
        <v>46895</v>
      </c>
      <c r="D146" s="177"/>
    </row>
    <row r="147" spans="1:4" ht="25.5" x14ac:dyDescent="0.25">
      <c r="A147" s="171" t="s">
        <v>123</v>
      </c>
      <c r="B147" s="172" t="s">
        <v>229</v>
      </c>
      <c r="C147" s="176">
        <v>37903634.219999999</v>
      </c>
      <c r="D147" s="177"/>
    </row>
    <row r="148" spans="1:4" ht="25.5" x14ac:dyDescent="0.25">
      <c r="A148" s="171" t="s">
        <v>124</v>
      </c>
      <c r="B148" s="172" t="s">
        <v>230</v>
      </c>
      <c r="C148" s="176">
        <v>37903634.219999999</v>
      </c>
      <c r="D148" s="177"/>
    </row>
    <row r="149" spans="1:4" ht="38.25" x14ac:dyDescent="0.25">
      <c r="A149" s="171" t="s">
        <v>143</v>
      </c>
      <c r="B149" s="172" t="s">
        <v>231</v>
      </c>
      <c r="C149" s="176">
        <v>14029796.060000001</v>
      </c>
      <c r="D149" s="177"/>
    </row>
    <row r="150" spans="1:4" ht="38.25" x14ac:dyDescent="0.25">
      <c r="A150" s="171" t="s">
        <v>144</v>
      </c>
      <c r="B150" s="172" t="s">
        <v>232</v>
      </c>
      <c r="C150" s="176">
        <v>14029796.060000001</v>
      </c>
      <c r="D150" s="177"/>
    </row>
    <row r="151" spans="1:4" ht="25.5" x14ac:dyDescent="0.25">
      <c r="A151" s="171" t="s">
        <v>292</v>
      </c>
      <c r="B151" s="172" t="s">
        <v>293</v>
      </c>
      <c r="C151" s="176">
        <v>960000</v>
      </c>
      <c r="D151" s="177"/>
    </row>
    <row r="152" spans="1:4" ht="25.5" x14ac:dyDescent="0.25">
      <c r="A152" s="171" t="s">
        <v>294</v>
      </c>
      <c r="B152" s="172" t="s">
        <v>295</v>
      </c>
      <c r="C152" s="176">
        <v>960000</v>
      </c>
      <c r="D152" s="177"/>
    </row>
    <row r="153" spans="1:4" x14ac:dyDescent="0.25">
      <c r="A153" s="171" t="s">
        <v>69</v>
      </c>
      <c r="B153" s="172" t="s">
        <v>99</v>
      </c>
      <c r="C153" s="176">
        <v>318789148.92000002</v>
      </c>
      <c r="D153" s="177"/>
    </row>
    <row r="154" spans="1:4" x14ac:dyDescent="0.25">
      <c r="A154" s="171" t="s">
        <v>70</v>
      </c>
      <c r="B154" s="172" t="s">
        <v>98</v>
      </c>
      <c r="C154" s="176">
        <v>318789148.92000002</v>
      </c>
      <c r="D154" s="177"/>
    </row>
    <row r="155" spans="1:4" x14ac:dyDescent="0.25">
      <c r="A155" s="171" t="s">
        <v>77</v>
      </c>
      <c r="B155" s="172" t="s">
        <v>97</v>
      </c>
      <c r="C155" s="176">
        <v>669400</v>
      </c>
      <c r="D155" s="177"/>
    </row>
    <row r="156" spans="1:4" ht="38.25" x14ac:dyDescent="0.25">
      <c r="A156" s="171" t="s">
        <v>78</v>
      </c>
      <c r="B156" s="172" t="s">
        <v>96</v>
      </c>
      <c r="C156" s="176">
        <v>669400</v>
      </c>
      <c r="D156" s="177"/>
    </row>
    <row r="157" spans="1:4" ht="51" x14ac:dyDescent="0.25">
      <c r="A157" s="171" t="s">
        <v>79</v>
      </c>
      <c r="B157" s="172" t="s">
        <v>95</v>
      </c>
      <c r="C157" s="176">
        <v>669400</v>
      </c>
      <c r="D157" s="177"/>
    </row>
    <row r="158" spans="1:4" x14ac:dyDescent="0.25">
      <c r="A158" s="171" t="s">
        <v>178</v>
      </c>
      <c r="B158" s="172" t="s">
        <v>180</v>
      </c>
      <c r="C158" s="176">
        <v>962000</v>
      </c>
      <c r="D158" s="177"/>
    </row>
    <row r="159" spans="1:4" x14ac:dyDescent="0.25">
      <c r="A159" s="171" t="s">
        <v>179</v>
      </c>
      <c r="B159" s="172" t="s">
        <v>181</v>
      </c>
      <c r="C159" s="176">
        <v>962000</v>
      </c>
      <c r="D159" s="177"/>
    </row>
    <row r="160" spans="1:4" x14ac:dyDescent="0.25">
      <c r="A160" s="171" t="s">
        <v>179</v>
      </c>
      <c r="B160" s="172" t="s">
        <v>182</v>
      </c>
      <c r="C160" s="176">
        <v>962000</v>
      </c>
      <c r="D160" s="177"/>
    </row>
    <row r="161" spans="1:4" ht="63.75" x14ac:dyDescent="0.25">
      <c r="A161" s="171" t="s">
        <v>296</v>
      </c>
      <c r="B161" s="172" t="s">
        <v>297</v>
      </c>
      <c r="C161" s="178"/>
      <c r="D161" s="177"/>
    </row>
    <row r="162" spans="1:4" ht="63.75" x14ac:dyDescent="0.25">
      <c r="A162" s="171" t="s">
        <v>298</v>
      </c>
      <c r="B162" s="172" t="s">
        <v>299</v>
      </c>
      <c r="C162" s="178"/>
      <c r="D162" s="177"/>
    </row>
    <row r="163" spans="1:4" ht="38.25" x14ac:dyDescent="0.25">
      <c r="A163" s="171" t="s">
        <v>149</v>
      </c>
      <c r="B163" s="172" t="s">
        <v>150</v>
      </c>
      <c r="C163" s="176">
        <v>-1318026.56</v>
      </c>
      <c r="D163" s="177"/>
    </row>
    <row r="164" spans="1:4" ht="38.25" x14ac:dyDescent="0.25">
      <c r="A164" s="171" t="s">
        <v>151</v>
      </c>
      <c r="B164" s="172" t="s">
        <v>152</v>
      </c>
      <c r="C164" s="176">
        <v>-1318026.56</v>
      </c>
      <c r="D164" s="177"/>
    </row>
    <row r="165" spans="1:4" ht="38.25" x14ac:dyDescent="0.25">
      <c r="A165" s="171" t="s">
        <v>153</v>
      </c>
      <c r="B165" s="172" t="s">
        <v>154</v>
      </c>
      <c r="C165" s="176">
        <v>-1318026.56</v>
      </c>
      <c r="D165" s="177"/>
    </row>
  </sheetData>
  <mergeCells count="158">
    <mergeCell ref="A10:D11"/>
    <mergeCell ref="B2:D2"/>
    <mergeCell ref="B3:D3"/>
    <mergeCell ref="B4:D4"/>
    <mergeCell ref="B5:D5"/>
    <mergeCell ref="B6:D6"/>
    <mergeCell ref="B7:D7"/>
    <mergeCell ref="C20:D20"/>
    <mergeCell ref="C21:D21"/>
    <mergeCell ref="C22:D22"/>
    <mergeCell ref="C23:D23"/>
    <mergeCell ref="C24:D24"/>
    <mergeCell ref="C15:D15"/>
    <mergeCell ref="C16:D16"/>
    <mergeCell ref="C17:D17"/>
    <mergeCell ref="C18:D18"/>
    <mergeCell ref="C19:D19"/>
    <mergeCell ref="C30:D30"/>
    <mergeCell ref="C31:D31"/>
    <mergeCell ref="C32:D32"/>
    <mergeCell ref="C33:D33"/>
    <mergeCell ref="C34:D34"/>
    <mergeCell ref="C25:D25"/>
    <mergeCell ref="C26:D26"/>
    <mergeCell ref="C27:D27"/>
    <mergeCell ref="C28:D28"/>
    <mergeCell ref="C29:D29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50:D50"/>
    <mergeCell ref="C51:D51"/>
    <mergeCell ref="C52:D52"/>
    <mergeCell ref="C53:D53"/>
    <mergeCell ref="C54:D54"/>
    <mergeCell ref="C45:D45"/>
    <mergeCell ref="C46:D46"/>
    <mergeCell ref="C47:D47"/>
    <mergeCell ref="C48:D48"/>
    <mergeCell ref="C49:D49"/>
    <mergeCell ref="C60:D60"/>
    <mergeCell ref="C61:D61"/>
    <mergeCell ref="C62:D62"/>
    <mergeCell ref="C63:D63"/>
    <mergeCell ref="C64:D64"/>
    <mergeCell ref="C55:D55"/>
    <mergeCell ref="C56:D56"/>
    <mergeCell ref="C57:D57"/>
    <mergeCell ref="C58:D58"/>
    <mergeCell ref="C59:D59"/>
    <mergeCell ref="C70:D70"/>
    <mergeCell ref="C71:D71"/>
    <mergeCell ref="C72:D72"/>
    <mergeCell ref="C73:D73"/>
    <mergeCell ref="C74:D74"/>
    <mergeCell ref="C65:D65"/>
    <mergeCell ref="C66:D66"/>
    <mergeCell ref="C67:D67"/>
    <mergeCell ref="C68:D68"/>
    <mergeCell ref="C69:D69"/>
    <mergeCell ref="C80:D80"/>
    <mergeCell ref="C81:D81"/>
    <mergeCell ref="C82:D82"/>
    <mergeCell ref="C83:D83"/>
    <mergeCell ref="C84:D84"/>
    <mergeCell ref="C75:D75"/>
    <mergeCell ref="C76:D76"/>
    <mergeCell ref="C77:D77"/>
    <mergeCell ref="C78:D78"/>
    <mergeCell ref="C79:D79"/>
    <mergeCell ref="C90:D90"/>
    <mergeCell ref="C91:D91"/>
    <mergeCell ref="C92:D92"/>
    <mergeCell ref="C93:D93"/>
    <mergeCell ref="C94:D94"/>
    <mergeCell ref="C85:D85"/>
    <mergeCell ref="C86:D86"/>
    <mergeCell ref="C87:D87"/>
    <mergeCell ref="C88:D88"/>
    <mergeCell ref="C89:D89"/>
    <mergeCell ref="C100:D100"/>
    <mergeCell ref="C101:D101"/>
    <mergeCell ref="C102:D102"/>
    <mergeCell ref="C103:D103"/>
    <mergeCell ref="C104:D104"/>
    <mergeCell ref="C95:D95"/>
    <mergeCell ref="C96:D96"/>
    <mergeCell ref="C97:D97"/>
    <mergeCell ref="C98:D98"/>
    <mergeCell ref="C99:D99"/>
    <mergeCell ref="C110:D110"/>
    <mergeCell ref="C111:D111"/>
    <mergeCell ref="C112:D112"/>
    <mergeCell ref="C113:D113"/>
    <mergeCell ref="C114:D114"/>
    <mergeCell ref="C105:D105"/>
    <mergeCell ref="C106:D106"/>
    <mergeCell ref="C107:D107"/>
    <mergeCell ref="C108:D108"/>
    <mergeCell ref="C109:D109"/>
    <mergeCell ref="C120:D120"/>
    <mergeCell ref="C121:D121"/>
    <mergeCell ref="C122:D122"/>
    <mergeCell ref="C123:D123"/>
    <mergeCell ref="C124:D124"/>
    <mergeCell ref="C115:D115"/>
    <mergeCell ref="C116:D116"/>
    <mergeCell ref="C117:D117"/>
    <mergeCell ref="C118:D118"/>
    <mergeCell ref="C119:D119"/>
    <mergeCell ref="C130:D130"/>
    <mergeCell ref="C131:D131"/>
    <mergeCell ref="C132:D132"/>
    <mergeCell ref="C133:D133"/>
    <mergeCell ref="C134:D134"/>
    <mergeCell ref="C125:D125"/>
    <mergeCell ref="C126:D126"/>
    <mergeCell ref="C127:D127"/>
    <mergeCell ref="C128:D128"/>
    <mergeCell ref="C129:D129"/>
    <mergeCell ref="C140:D140"/>
    <mergeCell ref="C141:D141"/>
    <mergeCell ref="C142:D142"/>
    <mergeCell ref="C143:D143"/>
    <mergeCell ref="C144:D144"/>
    <mergeCell ref="C135:D135"/>
    <mergeCell ref="C136:D136"/>
    <mergeCell ref="C137:D137"/>
    <mergeCell ref="C138:D138"/>
    <mergeCell ref="C139:D139"/>
    <mergeCell ref="C150:D150"/>
    <mergeCell ref="C151:D151"/>
    <mergeCell ref="C152:D152"/>
    <mergeCell ref="C153:D153"/>
    <mergeCell ref="C154:D154"/>
    <mergeCell ref="C145:D145"/>
    <mergeCell ref="C146:D146"/>
    <mergeCell ref="C147:D147"/>
    <mergeCell ref="C148:D148"/>
    <mergeCell ref="C149:D149"/>
    <mergeCell ref="C165:D165"/>
    <mergeCell ref="C160:D160"/>
    <mergeCell ref="C161:D161"/>
    <mergeCell ref="C162:D162"/>
    <mergeCell ref="C163:D163"/>
    <mergeCell ref="C164:D164"/>
    <mergeCell ref="C155:D155"/>
    <mergeCell ref="C156:D156"/>
    <mergeCell ref="C157:D157"/>
    <mergeCell ref="C158:D158"/>
    <mergeCell ref="C159:D159"/>
  </mergeCells>
  <pageMargins left="0.70866141732283472" right="0.70866141732283472" top="0.74803149606299213" bottom="0.74803149606299213" header="0.31496062992125984" footer="0.31496062992125984"/>
  <pageSetup paperSize="9" scale="79" fitToHeight="1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D6102-7C17-4C6D-95CC-3485457DB586}">
  <dimension ref="A1:D47"/>
  <sheetViews>
    <sheetView workbookViewId="0">
      <selection activeCell="F3" sqref="F3"/>
    </sheetView>
  </sheetViews>
  <sheetFormatPr defaultRowHeight="15" x14ac:dyDescent="0.25"/>
  <cols>
    <col min="1" max="1" width="50.42578125" customWidth="1"/>
    <col min="4" max="4" width="25.42578125" customWidth="1"/>
  </cols>
  <sheetData>
    <row r="1" spans="1:4" ht="91.5" customHeight="1" x14ac:dyDescent="0.25">
      <c r="A1" s="20" t="s">
        <v>342</v>
      </c>
      <c r="B1" s="185" t="s">
        <v>407</v>
      </c>
      <c r="C1" s="185"/>
      <c r="D1" s="185"/>
    </row>
    <row r="2" spans="1:4" ht="15.75" x14ac:dyDescent="0.25">
      <c r="A2" s="186" t="s">
        <v>342</v>
      </c>
      <c r="B2" s="186"/>
      <c r="C2" s="186"/>
      <c r="D2" s="186"/>
    </row>
    <row r="3" spans="1:4" ht="53.25" customHeight="1" x14ac:dyDescent="0.25">
      <c r="A3" s="186" t="s">
        <v>343</v>
      </c>
      <c r="B3" s="186"/>
      <c r="C3" s="186"/>
      <c r="D3" s="186"/>
    </row>
    <row r="4" spans="1:4" x14ac:dyDescent="0.25">
      <c r="A4" s="21" t="s">
        <v>342</v>
      </c>
      <c r="B4" s="21" t="s">
        <v>342</v>
      </c>
      <c r="C4" s="21" t="s">
        <v>342</v>
      </c>
      <c r="D4" s="22" t="s">
        <v>344</v>
      </c>
    </row>
    <row r="5" spans="1:4" ht="15.75" x14ac:dyDescent="0.25">
      <c r="A5" s="187" t="s">
        <v>0</v>
      </c>
      <c r="B5" s="187" t="s">
        <v>345</v>
      </c>
      <c r="C5" s="187"/>
      <c r="D5" s="187" t="s">
        <v>346</v>
      </c>
    </row>
    <row r="6" spans="1:4" ht="15.75" x14ac:dyDescent="0.25">
      <c r="A6" s="187" t="s">
        <v>0</v>
      </c>
      <c r="B6" s="35" t="s">
        <v>347</v>
      </c>
      <c r="C6" s="35" t="s">
        <v>348</v>
      </c>
      <c r="D6" s="187" t="s">
        <v>346</v>
      </c>
    </row>
    <row r="7" spans="1:4" x14ac:dyDescent="0.25">
      <c r="A7" s="23" t="s">
        <v>349</v>
      </c>
      <c r="B7" s="23" t="s">
        <v>350</v>
      </c>
      <c r="C7" s="23" t="s">
        <v>351</v>
      </c>
      <c r="D7" s="23" t="s">
        <v>352</v>
      </c>
    </row>
    <row r="8" spans="1:4" x14ac:dyDescent="0.25">
      <c r="A8" s="24" t="s">
        <v>353</v>
      </c>
      <c r="B8" s="25" t="s">
        <v>342</v>
      </c>
      <c r="C8" s="25" t="s">
        <v>342</v>
      </c>
      <c r="D8" s="36">
        <v>730181518.51999998</v>
      </c>
    </row>
    <row r="9" spans="1:4" ht="31.5" customHeight="1" x14ac:dyDescent="0.25">
      <c r="A9" s="26" t="s">
        <v>354</v>
      </c>
      <c r="B9" s="27" t="s">
        <v>355</v>
      </c>
      <c r="C9" s="27" t="s">
        <v>342</v>
      </c>
      <c r="D9" s="36">
        <v>73150510.969999999</v>
      </c>
    </row>
    <row r="10" spans="1:4" ht="45" x14ac:dyDescent="0.25">
      <c r="A10" s="32" t="s">
        <v>356</v>
      </c>
      <c r="B10" s="31" t="s">
        <v>355</v>
      </c>
      <c r="C10" s="31" t="s">
        <v>357</v>
      </c>
      <c r="D10" s="37">
        <v>2120626.37</v>
      </c>
    </row>
    <row r="11" spans="1:4" ht="60" x14ac:dyDescent="0.25">
      <c r="A11" s="33" t="s">
        <v>358</v>
      </c>
      <c r="B11" s="34" t="s">
        <v>355</v>
      </c>
      <c r="C11" s="34" t="s">
        <v>359</v>
      </c>
      <c r="D11" s="37">
        <v>1612088.47</v>
      </c>
    </row>
    <row r="12" spans="1:4" ht="60" x14ac:dyDescent="0.25">
      <c r="A12" s="32" t="s">
        <v>360</v>
      </c>
      <c r="B12" s="31" t="s">
        <v>355</v>
      </c>
      <c r="C12" s="31" t="s">
        <v>361</v>
      </c>
      <c r="D12" s="37">
        <v>27849596.260000002</v>
      </c>
    </row>
    <row r="13" spans="1:4" x14ac:dyDescent="0.25">
      <c r="A13" s="32" t="s">
        <v>362</v>
      </c>
      <c r="B13" s="31" t="s">
        <v>355</v>
      </c>
      <c r="C13" s="31" t="s">
        <v>363</v>
      </c>
      <c r="D13" s="37">
        <v>46895</v>
      </c>
    </row>
    <row r="14" spans="1:4" ht="45" x14ac:dyDescent="0.25">
      <c r="A14" s="33" t="s">
        <v>364</v>
      </c>
      <c r="B14" s="34" t="s">
        <v>355</v>
      </c>
      <c r="C14" s="34" t="s">
        <v>365</v>
      </c>
      <c r="D14" s="37">
        <v>4240378.5999999996</v>
      </c>
    </row>
    <row r="15" spans="1:4" x14ac:dyDescent="0.25">
      <c r="A15" s="32" t="s">
        <v>366</v>
      </c>
      <c r="B15" s="31" t="s">
        <v>355</v>
      </c>
      <c r="C15" s="31" t="s">
        <v>367</v>
      </c>
      <c r="D15" s="37">
        <v>0</v>
      </c>
    </row>
    <row r="16" spans="1:4" x14ac:dyDescent="0.25">
      <c r="A16" s="33" t="s">
        <v>368</v>
      </c>
      <c r="B16" s="34" t="s">
        <v>355</v>
      </c>
      <c r="C16" s="34" t="s">
        <v>369</v>
      </c>
      <c r="D16" s="37">
        <v>37280926.270000003</v>
      </c>
    </row>
    <row r="17" spans="1:4" ht="25.5" x14ac:dyDescent="0.25">
      <c r="A17" s="28" t="s">
        <v>370</v>
      </c>
      <c r="B17" s="25" t="s">
        <v>359</v>
      </c>
      <c r="C17" s="25" t="s">
        <v>342</v>
      </c>
      <c r="D17" s="36">
        <v>3704856.22</v>
      </c>
    </row>
    <row r="18" spans="1:4" x14ac:dyDescent="0.25">
      <c r="A18" s="29" t="s">
        <v>371</v>
      </c>
      <c r="B18" s="30">
        <v>3</v>
      </c>
      <c r="C18" s="30">
        <v>9</v>
      </c>
      <c r="D18" s="38">
        <v>3664856.22</v>
      </c>
    </row>
    <row r="19" spans="1:4" ht="30" x14ac:dyDescent="0.25">
      <c r="A19" s="33" t="s">
        <v>372</v>
      </c>
      <c r="B19" s="34" t="s">
        <v>359</v>
      </c>
      <c r="C19" s="34">
        <v>14</v>
      </c>
      <c r="D19" s="37">
        <v>40000</v>
      </c>
    </row>
    <row r="20" spans="1:4" x14ac:dyDescent="0.25">
      <c r="A20" s="28" t="s">
        <v>373</v>
      </c>
      <c r="B20" s="25" t="s">
        <v>361</v>
      </c>
      <c r="C20" s="25" t="s">
        <v>342</v>
      </c>
      <c r="D20" s="36">
        <v>50201604.299999997</v>
      </c>
    </row>
    <row r="21" spans="1:4" x14ac:dyDescent="0.25">
      <c r="A21" s="33" t="s">
        <v>374</v>
      </c>
      <c r="B21" s="34" t="s">
        <v>361</v>
      </c>
      <c r="C21" s="34" t="s">
        <v>375</v>
      </c>
      <c r="D21" s="37">
        <v>2000000</v>
      </c>
    </row>
    <row r="22" spans="1:4" x14ac:dyDescent="0.25">
      <c r="A22" s="33" t="s">
        <v>376</v>
      </c>
      <c r="B22" s="34" t="s">
        <v>361</v>
      </c>
      <c r="C22" s="34" t="s">
        <v>377</v>
      </c>
      <c r="D22" s="37">
        <v>46629815.299999997</v>
      </c>
    </row>
    <row r="23" spans="1:4" x14ac:dyDescent="0.25">
      <c r="A23" s="33" t="s">
        <v>378</v>
      </c>
      <c r="B23" s="34" t="s">
        <v>361</v>
      </c>
      <c r="C23" s="34" t="s">
        <v>379</v>
      </c>
      <c r="D23" s="37">
        <v>1571789</v>
      </c>
    </row>
    <row r="24" spans="1:4" x14ac:dyDescent="0.25">
      <c r="A24" s="28" t="s">
        <v>380</v>
      </c>
      <c r="B24" s="25" t="s">
        <v>363</v>
      </c>
      <c r="C24" s="25" t="s">
        <v>342</v>
      </c>
      <c r="D24" s="36">
        <v>35425413.969999999</v>
      </c>
    </row>
    <row r="25" spans="1:4" x14ac:dyDescent="0.25">
      <c r="A25" s="33" t="s">
        <v>381</v>
      </c>
      <c r="B25" s="34" t="s">
        <v>363</v>
      </c>
      <c r="C25" s="34" t="s">
        <v>355</v>
      </c>
      <c r="D25" s="37">
        <v>10936.44</v>
      </c>
    </row>
    <row r="26" spans="1:4" x14ac:dyDescent="0.25">
      <c r="A26" s="33" t="s">
        <v>382</v>
      </c>
      <c r="B26" s="34" t="s">
        <v>363</v>
      </c>
      <c r="C26" s="34" t="s">
        <v>357</v>
      </c>
      <c r="D26" s="37">
        <v>35414477.530000001</v>
      </c>
    </row>
    <row r="27" spans="1:4" x14ac:dyDescent="0.25">
      <c r="A27" s="28" t="s">
        <v>383</v>
      </c>
      <c r="B27" s="25" t="s">
        <v>384</v>
      </c>
      <c r="C27" s="25" t="s">
        <v>342</v>
      </c>
      <c r="D27" s="36">
        <v>438429301.05000001</v>
      </c>
    </row>
    <row r="28" spans="1:4" x14ac:dyDescent="0.25">
      <c r="A28" s="33" t="s">
        <v>385</v>
      </c>
      <c r="B28" s="34" t="s">
        <v>384</v>
      </c>
      <c r="C28" s="34" t="s">
        <v>355</v>
      </c>
      <c r="D28" s="37">
        <v>75381297.989999995</v>
      </c>
    </row>
    <row r="29" spans="1:4" x14ac:dyDescent="0.25">
      <c r="A29" s="33" t="s">
        <v>386</v>
      </c>
      <c r="B29" s="34" t="s">
        <v>384</v>
      </c>
      <c r="C29" s="34" t="s">
        <v>357</v>
      </c>
      <c r="D29" s="37">
        <v>333463288.39999998</v>
      </c>
    </row>
    <row r="30" spans="1:4" x14ac:dyDescent="0.25">
      <c r="A30" s="33" t="s">
        <v>387</v>
      </c>
      <c r="B30" s="34" t="s">
        <v>384</v>
      </c>
      <c r="C30" s="34" t="s">
        <v>359</v>
      </c>
      <c r="D30" s="37">
        <v>9427902</v>
      </c>
    </row>
    <row r="31" spans="1:4" x14ac:dyDescent="0.25">
      <c r="A31" s="33" t="s">
        <v>388</v>
      </c>
      <c r="B31" s="34" t="s">
        <v>384</v>
      </c>
      <c r="C31" s="34" t="s">
        <v>384</v>
      </c>
      <c r="D31" s="37">
        <v>12302317.029999999</v>
      </c>
    </row>
    <row r="32" spans="1:4" x14ac:dyDescent="0.25">
      <c r="A32" s="33" t="s">
        <v>389</v>
      </c>
      <c r="B32" s="34" t="s">
        <v>384</v>
      </c>
      <c r="C32" s="34" t="s">
        <v>377</v>
      </c>
      <c r="D32" s="37">
        <v>7854495.6299999999</v>
      </c>
    </row>
    <row r="33" spans="1:4" x14ac:dyDescent="0.25">
      <c r="A33" s="28" t="s">
        <v>390</v>
      </c>
      <c r="B33" s="25" t="s">
        <v>375</v>
      </c>
      <c r="C33" s="25" t="s">
        <v>342</v>
      </c>
      <c r="D33" s="36">
        <v>24474340.02</v>
      </c>
    </row>
    <row r="34" spans="1:4" x14ac:dyDescent="0.25">
      <c r="A34" s="33" t="s">
        <v>391</v>
      </c>
      <c r="B34" s="34" t="s">
        <v>375</v>
      </c>
      <c r="C34" s="34" t="s">
        <v>355</v>
      </c>
      <c r="D34" s="37">
        <v>22738542.09</v>
      </c>
    </row>
    <row r="35" spans="1:4" ht="30" x14ac:dyDescent="0.25">
      <c r="A35" s="33" t="s">
        <v>392</v>
      </c>
      <c r="B35" s="34" t="s">
        <v>375</v>
      </c>
      <c r="C35" s="34" t="s">
        <v>361</v>
      </c>
      <c r="D35" s="37">
        <v>1735797.93</v>
      </c>
    </row>
    <row r="36" spans="1:4" x14ac:dyDescent="0.25">
      <c r="A36" s="28" t="s">
        <v>393</v>
      </c>
      <c r="B36" s="25" t="s">
        <v>377</v>
      </c>
      <c r="C36" s="25" t="s">
        <v>342</v>
      </c>
      <c r="D36" s="36">
        <v>1625295.84</v>
      </c>
    </row>
    <row r="37" spans="1:4" x14ac:dyDescent="0.25">
      <c r="A37" s="33" t="s">
        <v>394</v>
      </c>
      <c r="B37" s="34" t="s">
        <v>377</v>
      </c>
      <c r="C37" s="34" t="s">
        <v>384</v>
      </c>
      <c r="D37" s="37">
        <v>1625295.84</v>
      </c>
    </row>
    <row r="38" spans="1:4" x14ac:dyDescent="0.25">
      <c r="A38" s="28" t="s">
        <v>395</v>
      </c>
      <c r="B38" s="25" t="s">
        <v>396</v>
      </c>
      <c r="C38" s="25" t="s">
        <v>342</v>
      </c>
      <c r="D38" s="36">
        <v>74776636.549999997</v>
      </c>
    </row>
    <row r="39" spans="1:4" x14ac:dyDescent="0.25">
      <c r="A39" s="33" t="s">
        <v>397</v>
      </c>
      <c r="B39" s="34" t="s">
        <v>396</v>
      </c>
      <c r="C39" s="34" t="s">
        <v>355</v>
      </c>
      <c r="D39" s="37">
        <v>1576551.52</v>
      </c>
    </row>
    <row r="40" spans="1:4" x14ac:dyDescent="0.25">
      <c r="A40" s="33" t="s">
        <v>398</v>
      </c>
      <c r="B40" s="34" t="s">
        <v>396</v>
      </c>
      <c r="C40" s="34" t="s">
        <v>359</v>
      </c>
      <c r="D40" s="37">
        <v>14946401.859999999</v>
      </c>
    </row>
    <row r="41" spans="1:4" x14ac:dyDescent="0.25">
      <c r="A41" s="33" t="s">
        <v>399</v>
      </c>
      <c r="B41" s="34" t="s">
        <v>396</v>
      </c>
      <c r="C41" s="34" t="s">
        <v>361</v>
      </c>
      <c r="D41" s="37">
        <v>55286086.840000004</v>
      </c>
    </row>
    <row r="42" spans="1:4" x14ac:dyDescent="0.25">
      <c r="A42" s="33" t="s">
        <v>400</v>
      </c>
      <c r="B42" s="34" t="s">
        <v>396</v>
      </c>
      <c r="C42" s="34" t="s">
        <v>365</v>
      </c>
      <c r="D42" s="37">
        <v>2967596.33</v>
      </c>
    </row>
    <row r="43" spans="1:4" x14ac:dyDescent="0.25">
      <c r="A43" s="28" t="s">
        <v>401</v>
      </c>
      <c r="B43" s="25" t="s">
        <v>367</v>
      </c>
      <c r="C43" s="25" t="s">
        <v>342</v>
      </c>
      <c r="D43" s="36">
        <v>11521964.6</v>
      </c>
    </row>
    <row r="44" spans="1:4" x14ac:dyDescent="0.25">
      <c r="A44" s="33" t="s">
        <v>402</v>
      </c>
      <c r="B44" s="34" t="s">
        <v>367</v>
      </c>
      <c r="C44" s="34" t="s">
        <v>357</v>
      </c>
      <c r="D44" s="37">
        <v>11521964.6</v>
      </c>
    </row>
    <row r="45" spans="1:4" x14ac:dyDescent="0.25">
      <c r="A45" s="28" t="s">
        <v>403</v>
      </c>
      <c r="B45" s="25" t="s">
        <v>404</v>
      </c>
      <c r="C45" s="25" t="s">
        <v>342</v>
      </c>
      <c r="D45" s="36">
        <v>16871595</v>
      </c>
    </row>
    <row r="46" spans="1:4" ht="51" customHeight="1" x14ac:dyDescent="0.25">
      <c r="A46" s="33" t="s">
        <v>405</v>
      </c>
      <c r="B46" s="34" t="s">
        <v>404</v>
      </c>
      <c r="C46" s="34" t="s">
        <v>355</v>
      </c>
      <c r="D46" s="37">
        <v>9217718</v>
      </c>
    </row>
    <row r="47" spans="1:4" ht="30" x14ac:dyDescent="0.25">
      <c r="A47" s="33" t="s">
        <v>406</v>
      </c>
      <c r="B47" s="34" t="s">
        <v>404</v>
      </c>
      <c r="C47" s="34" t="s">
        <v>359</v>
      </c>
      <c r="D47" s="37">
        <v>7653877</v>
      </c>
    </row>
  </sheetData>
  <mergeCells count="6">
    <mergeCell ref="B1:D1"/>
    <mergeCell ref="A2:D2"/>
    <mergeCell ref="A3:D3"/>
    <mergeCell ref="A5:A6"/>
    <mergeCell ref="B5:C5"/>
    <mergeCell ref="D5:D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3B6D5-0B4A-430D-8F7D-0DB732B47C59}">
  <dimension ref="A1:G657"/>
  <sheetViews>
    <sheetView workbookViewId="0">
      <selection activeCell="K18" sqref="K18"/>
    </sheetView>
  </sheetViews>
  <sheetFormatPr defaultRowHeight="15" x14ac:dyDescent="0.25"/>
  <cols>
    <col min="1" max="1" width="37.28515625" customWidth="1"/>
    <col min="3" max="4" width="9.28515625" bestFit="1" customWidth="1"/>
    <col min="5" max="5" width="15.140625" customWidth="1"/>
    <col min="6" max="6" width="16.85546875" customWidth="1"/>
    <col min="7" max="7" width="17" customWidth="1"/>
  </cols>
  <sheetData>
    <row r="1" spans="1:7" x14ac:dyDescent="0.25">
      <c r="D1" s="188"/>
      <c r="E1" s="188"/>
      <c r="F1" s="188"/>
      <c r="G1" s="188"/>
    </row>
    <row r="2" spans="1:7" x14ac:dyDescent="0.25">
      <c r="B2" s="188" t="s">
        <v>408</v>
      </c>
      <c r="C2" s="188"/>
      <c r="D2" s="188"/>
      <c r="E2" s="188"/>
      <c r="F2" s="188"/>
      <c r="G2" s="188"/>
    </row>
    <row r="3" spans="1:7" ht="15.75" x14ac:dyDescent="0.25">
      <c r="B3" s="1"/>
      <c r="C3" s="39"/>
      <c r="D3" s="40"/>
      <c r="E3" s="2"/>
      <c r="F3" s="2"/>
      <c r="G3" s="3" t="s">
        <v>300</v>
      </c>
    </row>
    <row r="4" spans="1:7" ht="15.75" x14ac:dyDescent="0.25">
      <c r="B4" s="1"/>
      <c r="C4" s="39"/>
      <c r="D4" s="40"/>
      <c r="E4" s="1"/>
      <c r="F4" s="1"/>
      <c r="G4" s="3" t="s">
        <v>301</v>
      </c>
    </row>
    <row r="5" spans="1:7" ht="15.75" x14ac:dyDescent="0.25">
      <c r="B5" s="1"/>
      <c r="C5" s="39"/>
      <c r="D5" s="40"/>
      <c r="E5" s="1"/>
      <c r="F5" s="1"/>
      <c r="G5" s="3" t="s">
        <v>409</v>
      </c>
    </row>
    <row r="6" spans="1:7" x14ac:dyDescent="0.25">
      <c r="B6" s="188" t="s">
        <v>307</v>
      </c>
      <c r="C6" s="188"/>
      <c r="D6" s="188"/>
      <c r="E6" s="188"/>
      <c r="F6" s="188"/>
      <c r="G6" s="188"/>
    </row>
    <row r="7" spans="1:7" ht="15.75" x14ac:dyDescent="0.25">
      <c r="B7" s="1"/>
      <c r="C7" s="39"/>
      <c r="D7" s="40"/>
      <c r="E7" s="1"/>
      <c r="F7" s="1"/>
      <c r="G7" s="3" t="s">
        <v>308</v>
      </c>
    </row>
    <row r="8" spans="1:7" ht="15.75" x14ac:dyDescent="0.25">
      <c r="B8" s="1"/>
      <c r="C8" s="41"/>
      <c r="D8" s="1"/>
      <c r="E8" s="9"/>
      <c r="F8" s="9"/>
      <c r="G8" s="9"/>
    </row>
    <row r="9" spans="1:7" x14ac:dyDescent="0.25">
      <c r="A9" s="189" t="s">
        <v>410</v>
      </c>
      <c r="B9" s="189"/>
      <c r="C9" s="189"/>
      <c r="D9" s="189"/>
      <c r="E9" s="189"/>
      <c r="F9" s="189"/>
      <c r="G9" s="189"/>
    </row>
    <row r="10" spans="1:7" ht="38.25" customHeight="1" x14ac:dyDescent="0.25">
      <c r="A10" s="189"/>
      <c r="B10" s="189"/>
      <c r="C10" s="189"/>
      <c r="D10" s="189"/>
      <c r="E10" s="189"/>
      <c r="F10" s="189"/>
      <c r="G10" s="189"/>
    </row>
    <row r="11" spans="1:7" ht="18.75" x14ac:dyDescent="0.3">
      <c r="D11" s="42"/>
    </row>
    <row r="14" spans="1:7" ht="15.75" x14ac:dyDescent="0.25">
      <c r="A14" s="85" t="s">
        <v>0</v>
      </c>
      <c r="B14" s="85"/>
      <c r="C14" s="85" t="s">
        <v>347</v>
      </c>
      <c r="D14" s="85" t="s">
        <v>348</v>
      </c>
      <c r="E14" s="86" t="s">
        <v>411</v>
      </c>
      <c r="F14" s="85" t="s">
        <v>412</v>
      </c>
      <c r="G14" s="86" t="s">
        <v>413</v>
      </c>
    </row>
    <row r="15" spans="1:7" x14ac:dyDescent="0.25">
      <c r="A15" s="49" t="s">
        <v>414</v>
      </c>
      <c r="B15" s="50"/>
      <c r="C15" s="50">
        <v>0</v>
      </c>
      <c r="D15" s="50">
        <v>0</v>
      </c>
      <c r="E15" s="87" t="s">
        <v>415</v>
      </c>
      <c r="F15" s="87">
        <v>0</v>
      </c>
      <c r="G15" s="90">
        <f>G16+G273+G401+G489</f>
        <v>730181518.51999998</v>
      </c>
    </row>
    <row r="16" spans="1:7" x14ac:dyDescent="0.25">
      <c r="A16" s="49" t="s">
        <v>416</v>
      </c>
      <c r="B16" s="52" t="s">
        <v>417</v>
      </c>
      <c r="C16" s="51"/>
      <c r="D16" s="51"/>
      <c r="E16" s="87"/>
      <c r="F16" s="87"/>
      <c r="G16" s="90">
        <f>G17+G134+G164+G198+G223+G243+G249+G266</f>
        <v>170329300.79000002</v>
      </c>
    </row>
    <row r="17" spans="1:7" x14ac:dyDescent="0.25">
      <c r="A17" s="43" t="s">
        <v>354</v>
      </c>
      <c r="B17" s="52" t="s">
        <v>417</v>
      </c>
      <c r="C17" s="53" t="s">
        <v>355</v>
      </c>
      <c r="D17" s="54"/>
      <c r="E17" s="88"/>
      <c r="F17" s="88"/>
      <c r="G17" s="91">
        <f>G18+G23+G75+G82+G70</f>
        <v>55151184.519999996</v>
      </c>
    </row>
    <row r="18" spans="1:7" ht="38.25" x14ac:dyDescent="0.25">
      <c r="A18" s="43" t="s">
        <v>356</v>
      </c>
      <c r="B18" s="52" t="s">
        <v>417</v>
      </c>
      <c r="C18" s="53" t="s">
        <v>355</v>
      </c>
      <c r="D18" s="53" t="s">
        <v>357</v>
      </c>
      <c r="E18" s="88"/>
      <c r="F18" s="88"/>
      <c r="G18" s="92">
        <f>G19</f>
        <v>2120626.37</v>
      </c>
    </row>
    <row r="19" spans="1:7" ht="25.5" x14ac:dyDescent="0.25">
      <c r="A19" s="43" t="s">
        <v>418</v>
      </c>
      <c r="B19" s="52" t="s">
        <v>417</v>
      </c>
      <c r="C19" s="53" t="s">
        <v>355</v>
      </c>
      <c r="D19" s="53" t="s">
        <v>357</v>
      </c>
      <c r="E19" s="88">
        <v>71</v>
      </c>
      <c r="F19" s="88"/>
      <c r="G19" s="92">
        <f>G20</f>
        <v>2120626.37</v>
      </c>
    </row>
    <row r="20" spans="1:7" x14ac:dyDescent="0.25">
      <c r="A20" s="43" t="s">
        <v>419</v>
      </c>
      <c r="B20" s="52" t="s">
        <v>417</v>
      </c>
      <c r="C20" s="53" t="s">
        <v>355</v>
      </c>
      <c r="D20" s="53" t="s">
        <v>357</v>
      </c>
      <c r="E20" s="88" t="s">
        <v>420</v>
      </c>
      <c r="F20" s="88"/>
      <c r="G20" s="92">
        <f>G21</f>
        <v>2120626.37</v>
      </c>
    </row>
    <row r="21" spans="1:7" ht="38.25" x14ac:dyDescent="0.25">
      <c r="A21" s="43" t="s">
        <v>421</v>
      </c>
      <c r="B21" s="52" t="s">
        <v>417</v>
      </c>
      <c r="C21" s="53" t="s">
        <v>355</v>
      </c>
      <c r="D21" s="53" t="s">
        <v>357</v>
      </c>
      <c r="E21" s="89" t="s">
        <v>422</v>
      </c>
      <c r="F21" s="88"/>
      <c r="G21" s="92">
        <f>G22</f>
        <v>2120626.37</v>
      </c>
    </row>
    <row r="22" spans="1:7" ht="76.5" x14ac:dyDescent="0.25">
      <c r="A22" s="47" t="s">
        <v>423</v>
      </c>
      <c r="B22" s="52" t="s">
        <v>417</v>
      </c>
      <c r="C22" s="53" t="s">
        <v>355</v>
      </c>
      <c r="D22" s="53" t="s">
        <v>357</v>
      </c>
      <c r="E22" s="89" t="s">
        <v>422</v>
      </c>
      <c r="F22" s="88">
        <v>100</v>
      </c>
      <c r="G22" s="92">
        <v>2120626.37</v>
      </c>
    </row>
    <row r="23" spans="1:7" ht="63.75" x14ac:dyDescent="0.25">
      <c r="A23" s="43" t="s">
        <v>360</v>
      </c>
      <c r="B23" s="52" t="s">
        <v>417</v>
      </c>
      <c r="C23" s="53" t="s">
        <v>355</v>
      </c>
      <c r="D23" s="53" t="s">
        <v>361</v>
      </c>
      <c r="E23" s="88"/>
      <c r="F23" s="88"/>
      <c r="G23" s="91">
        <f>G24+G33+G42+G47+G54+G59+G66</f>
        <v>24617434.469999999</v>
      </c>
    </row>
    <row r="24" spans="1:7" ht="51" x14ac:dyDescent="0.25">
      <c r="A24" s="43" t="s">
        <v>424</v>
      </c>
      <c r="B24" s="52" t="s">
        <v>417</v>
      </c>
      <c r="C24" s="53" t="s">
        <v>355</v>
      </c>
      <c r="D24" s="53" t="s">
        <v>361</v>
      </c>
      <c r="E24" s="108" t="s">
        <v>425</v>
      </c>
      <c r="F24" s="88"/>
      <c r="G24" s="92">
        <f>G29+G26</f>
        <v>1172096.79</v>
      </c>
    </row>
    <row r="25" spans="1:7" ht="63.75" x14ac:dyDescent="0.25">
      <c r="A25" s="48" t="s">
        <v>426</v>
      </c>
      <c r="B25" s="52" t="s">
        <v>417</v>
      </c>
      <c r="C25" s="53" t="s">
        <v>355</v>
      </c>
      <c r="D25" s="53" t="s">
        <v>361</v>
      </c>
      <c r="E25" s="108" t="s">
        <v>427</v>
      </c>
      <c r="F25" s="88"/>
      <c r="G25" s="92">
        <f>G26</f>
        <v>167996.79</v>
      </c>
    </row>
    <row r="26" spans="1:7" ht="51" x14ac:dyDescent="0.25">
      <c r="A26" s="55" t="s">
        <v>428</v>
      </c>
      <c r="B26" s="52" t="s">
        <v>417</v>
      </c>
      <c r="C26" s="53" t="s">
        <v>355</v>
      </c>
      <c r="D26" s="53" t="s">
        <v>361</v>
      </c>
      <c r="E26" s="108" t="s">
        <v>429</v>
      </c>
      <c r="F26" s="88"/>
      <c r="G26" s="92">
        <f>G27</f>
        <v>167996.79</v>
      </c>
    </row>
    <row r="27" spans="1:7" ht="76.5" x14ac:dyDescent="0.25">
      <c r="A27" s="55" t="s">
        <v>430</v>
      </c>
      <c r="B27" s="52" t="s">
        <v>417</v>
      </c>
      <c r="C27" s="53" t="s">
        <v>355</v>
      </c>
      <c r="D27" s="53" t="s">
        <v>361</v>
      </c>
      <c r="E27" s="108" t="s">
        <v>431</v>
      </c>
      <c r="F27" s="88"/>
      <c r="G27" s="92">
        <f>G28</f>
        <v>167996.79</v>
      </c>
    </row>
    <row r="28" spans="1:7" ht="76.5" x14ac:dyDescent="0.25">
      <c r="A28" s="47" t="s">
        <v>423</v>
      </c>
      <c r="B28" s="52" t="s">
        <v>417</v>
      </c>
      <c r="C28" s="53" t="s">
        <v>355</v>
      </c>
      <c r="D28" s="53" t="s">
        <v>361</v>
      </c>
      <c r="E28" s="108" t="s">
        <v>431</v>
      </c>
      <c r="F28" s="88">
        <v>100</v>
      </c>
      <c r="G28" s="92">
        <v>167996.79</v>
      </c>
    </row>
    <row r="29" spans="1:7" ht="89.25" x14ac:dyDescent="0.25">
      <c r="A29" s="43" t="s">
        <v>432</v>
      </c>
      <c r="B29" s="52" t="s">
        <v>417</v>
      </c>
      <c r="C29" s="53" t="s">
        <v>355</v>
      </c>
      <c r="D29" s="53" t="s">
        <v>361</v>
      </c>
      <c r="E29" s="108" t="s">
        <v>433</v>
      </c>
      <c r="F29" s="88"/>
      <c r="G29" s="92">
        <f>G30</f>
        <v>1004100</v>
      </c>
    </row>
    <row r="30" spans="1:7" ht="76.5" x14ac:dyDescent="0.25">
      <c r="A30" s="43" t="s">
        <v>434</v>
      </c>
      <c r="B30" s="52" t="s">
        <v>417</v>
      </c>
      <c r="C30" s="53" t="s">
        <v>355</v>
      </c>
      <c r="D30" s="53" t="s">
        <v>361</v>
      </c>
      <c r="E30" s="108" t="s">
        <v>435</v>
      </c>
      <c r="F30" s="88"/>
      <c r="G30" s="92">
        <f>G31</f>
        <v>1004100</v>
      </c>
    </row>
    <row r="31" spans="1:7" ht="51" x14ac:dyDescent="0.25">
      <c r="A31" s="43" t="s">
        <v>436</v>
      </c>
      <c r="B31" s="52" t="s">
        <v>417</v>
      </c>
      <c r="C31" s="53" t="s">
        <v>355</v>
      </c>
      <c r="D31" s="53" t="s">
        <v>361</v>
      </c>
      <c r="E31" s="108" t="s">
        <v>437</v>
      </c>
      <c r="F31" s="88"/>
      <c r="G31" s="92">
        <f>G32</f>
        <v>1004100</v>
      </c>
    </row>
    <row r="32" spans="1:7" ht="76.5" x14ac:dyDescent="0.25">
      <c r="A32" s="47" t="s">
        <v>423</v>
      </c>
      <c r="B32" s="52" t="s">
        <v>417</v>
      </c>
      <c r="C32" s="53" t="s">
        <v>355</v>
      </c>
      <c r="D32" s="53" t="s">
        <v>361</v>
      </c>
      <c r="E32" s="108" t="s">
        <v>437</v>
      </c>
      <c r="F32" s="88">
        <v>100</v>
      </c>
      <c r="G32" s="92">
        <v>1004100</v>
      </c>
    </row>
    <row r="33" spans="1:7" ht="38.25" x14ac:dyDescent="0.25">
      <c r="A33" s="47" t="s">
        <v>438</v>
      </c>
      <c r="B33" s="52" t="s">
        <v>417</v>
      </c>
      <c r="C33" s="53" t="s">
        <v>355</v>
      </c>
      <c r="D33" s="53" t="s">
        <v>361</v>
      </c>
      <c r="E33" s="108" t="s">
        <v>439</v>
      </c>
      <c r="F33" s="88"/>
      <c r="G33" s="91">
        <f>G34</f>
        <v>3213589.15</v>
      </c>
    </row>
    <row r="34" spans="1:7" ht="63.75" x14ac:dyDescent="0.25">
      <c r="A34" s="47" t="s">
        <v>440</v>
      </c>
      <c r="B34" s="52" t="s">
        <v>417</v>
      </c>
      <c r="C34" s="53" t="s">
        <v>355</v>
      </c>
      <c r="D34" s="53" t="s">
        <v>361</v>
      </c>
      <c r="E34" s="89" t="s">
        <v>441</v>
      </c>
      <c r="F34" s="88"/>
      <c r="G34" s="91">
        <f>G39+G35</f>
        <v>3213589.15</v>
      </c>
    </row>
    <row r="35" spans="1:7" ht="51" x14ac:dyDescent="0.25">
      <c r="A35" s="47" t="s">
        <v>442</v>
      </c>
      <c r="B35" s="52" t="s">
        <v>417</v>
      </c>
      <c r="C35" s="53" t="s">
        <v>355</v>
      </c>
      <c r="D35" s="53" t="s">
        <v>361</v>
      </c>
      <c r="E35" s="89" t="s">
        <v>443</v>
      </c>
      <c r="F35" s="88"/>
      <c r="G35" s="92">
        <f>G36</f>
        <v>38741.599999999999</v>
      </c>
    </row>
    <row r="36" spans="1:7" ht="25.5" x14ac:dyDescent="0.25">
      <c r="A36" s="47" t="s">
        <v>444</v>
      </c>
      <c r="B36" s="52" t="s">
        <v>417</v>
      </c>
      <c r="C36" s="53" t="s">
        <v>355</v>
      </c>
      <c r="D36" s="53" t="s">
        <v>361</v>
      </c>
      <c r="E36" s="89" t="s">
        <v>445</v>
      </c>
      <c r="F36" s="88"/>
      <c r="G36" s="92">
        <f>G38+G37</f>
        <v>38741.599999999999</v>
      </c>
    </row>
    <row r="37" spans="1:7" ht="76.5" x14ac:dyDescent="0.25">
      <c r="A37" s="47" t="s">
        <v>423</v>
      </c>
      <c r="B37" s="52" t="s">
        <v>417</v>
      </c>
      <c r="C37" s="53" t="s">
        <v>355</v>
      </c>
      <c r="D37" s="53" t="s">
        <v>361</v>
      </c>
      <c r="E37" s="89" t="s">
        <v>445</v>
      </c>
      <c r="F37" s="88">
        <v>100</v>
      </c>
      <c r="G37" s="92">
        <v>15581.6</v>
      </c>
    </row>
    <row r="38" spans="1:7" ht="25.5" x14ac:dyDescent="0.25">
      <c r="A38" s="47" t="s">
        <v>446</v>
      </c>
      <c r="B38" s="52" t="s">
        <v>417</v>
      </c>
      <c r="C38" s="53" t="s">
        <v>355</v>
      </c>
      <c r="D38" s="53" t="s">
        <v>361</v>
      </c>
      <c r="E38" s="89" t="s">
        <v>445</v>
      </c>
      <c r="F38" s="88">
        <v>200</v>
      </c>
      <c r="G38" s="92">
        <v>23160</v>
      </c>
    </row>
    <row r="39" spans="1:7" ht="76.5" x14ac:dyDescent="0.25">
      <c r="A39" s="56" t="s">
        <v>447</v>
      </c>
      <c r="B39" s="52" t="s">
        <v>417</v>
      </c>
      <c r="C39" s="53" t="s">
        <v>355</v>
      </c>
      <c r="D39" s="53" t="s">
        <v>361</v>
      </c>
      <c r="E39" s="89">
        <v>9102</v>
      </c>
      <c r="F39" s="88"/>
      <c r="G39" s="91">
        <f>G40</f>
        <v>3174847.55</v>
      </c>
    </row>
    <row r="40" spans="1:7" ht="25.5" x14ac:dyDescent="0.25">
      <c r="A40" s="47" t="s">
        <v>444</v>
      </c>
      <c r="B40" s="52" t="s">
        <v>417</v>
      </c>
      <c r="C40" s="53" t="s">
        <v>355</v>
      </c>
      <c r="D40" s="53" t="s">
        <v>361</v>
      </c>
      <c r="E40" s="89" t="s">
        <v>448</v>
      </c>
      <c r="F40" s="88"/>
      <c r="G40" s="91">
        <f>G41</f>
        <v>3174847.55</v>
      </c>
    </row>
    <row r="41" spans="1:7" ht="38.25" x14ac:dyDescent="0.25">
      <c r="A41" s="47" t="s">
        <v>449</v>
      </c>
      <c r="B41" s="52" t="s">
        <v>417</v>
      </c>
      <c r="C41" s="53" t="s">
        <v>355</v>
      </c>
      <c r="D41" s="53" t="s">
        <v>361</v>
      </c>
      <c r="E41" s="89" t="s">
        <v>448</v>
      </c>
      <c r="F41" s="88">
        <v>200</v>
      </c>
      <c r="G41" s="93">
        <v>3174847.55</v>
      </c>
    </row>
    <row r="42" spans="1:7" ht="38.25" x14ac:dyDescent="0.25">
      <c r="A42" s="43" t="s">
        <v>450</v>
      </c>
      <c r="B42" s="52" t="s">
        <v>417</v>
      </c>
      <c r="C42" s="53" t="s">
        <v>355</v>
      </c>
      <c r="D42" s="53" t="s">
        <v>361</v>
      </c>
      <c r="E42" s="88">
        <v>10</v>
      </c>
      <c r="F42" s="88"/>
      <c r="G42" s="91">
        <f>G43</f>
        <v>221586</v>
      </c>
    </row>
    <row r="43" spans="1:7" ht="76.5" x14ac:dyDescent="0.25">
      <c r="A43" s="47" t="s">
        <v>451</v>
      </c>
      <c r="B43" s="52" t="s">
        <v>417</v>
      </c>
      <c r="C43" s="53" t="s">
        <v>355</v>
      </c>
      <c r="D43" s="53" t="s">
        <v>361</v>
      </c>
      <c r="E43" s="88" t="s">
        <v>452</v>
      </c>
      <c r="F43" s="88"/>
      <c r="G43" s="91">
        <f>G44</f>
        <v>221586</v>
      </c>
    </row>
    <row r="44" spans="1:7" ht="51" x14ac:dyDescent="0.25">
      <c r="A44" s="43" t="s">
        <v>453</v>
      </c>
      <c r="B44" s="52" t="s">
        <v>417</v>
      </c>
      <c r="C44" s="53" t="s">
        <v>355</v>
      </c>
      <c r="D44" s="53" t="s">
        <v>361</v>
      </c>
      <c r="E44" s="88" t="s">
        <v>454</v>
      </c>
      <c r="F44" s="88"/>
      <c r="G44" s="91">
        <f>G45</f>
        <v>221586</v>
      </c>
    </row>
    <row r="45" spans="1:7" ht="25.5" x14ac:dyDescent="0.25">
      <c r="A45" s="43" t="s">
        <v>455</v>
      </c>
      <c r="B45" s="52" t="s">
        <v>417</v>
      </c>
      <c r="C45" s="53" t="s">
        <v>355</v>
      </c>
      <c r="D45" s="53" t="s">
        <v>361</v>
      </c>
      <c r="E45" s="88" t="s">
        <v>456</v>
      </c>
      <c r="F45" s="88"/>
      <c r="G45" s="91">
        <f>G46</f>
        <v>221586</v>
      </c>
    </row>
    <row r="46" spans="1:7" ht="76.5" x14ac:dyDescent="0.25">
      <c r="A46" s="47" t="s">
        <v>423</v>
      </c>
      <c r="B46" s="52" t="s">
        <v>417</v>
      </c>
      <c r="C46" s="53" t="s">
        <v>355</v>
      </c>
      <c r="D46" s="53" t="s">
        <v>361</v>
      </c>
      <c r="E46" s="88" t="s">
        <v>456</v>
      </c>
      <c r="F46" s="88">
        <v>100</v>
      </c>
      <c r="G46" s="94">
        <v>221586</v>
      </c>
    </row>
    <row r="47" spans="1:7" ht="38.25" x14ac:dyDescent="0.25">
      <c r="A47" s="43" t="s">
        <v>457</v>
      </c>
      <c r="B47" s="52" t="s">
        <v>417</v>
      </c>
      <c r="C47" s="57" t="s">
        <v>355</v>
      </c>
      <c r="D47" s="57" t="s">
        <v>361</v>
      </c>
      <c r="E47" s="88">
        <v>12</v>
      </c>
      <c r="F47" s="106"/>
      <c r="G47" s="91">
        <f>G48</f>
        <v>669400</v>
      </c>
    </row>
    <row r="48" spans="1:7" ht="89.25" x14ac:dyDescent="0.25">
      <c r="A48" s="47" t="s">
        <v>458</v>
      </c>
      <c r="B48" s="52" t="s">
        <v>417</v>
      </c>
      <c r="C48" s="57" t="s">
        <v>355</v>
      </c>
      <c r="D48" s="57" t="s">
        <v>361</v>
      </c>
      <c r="E48" s="88" t="s">
        <v>459</v>
      </c>
      <c r="F48" s="106"/>
      <c r="G48" s="91">
        <f>G49</f>
        <v>669400</v>
      </c>
    </row>
    <row r="49" spans="1:7" ht="89.25" x14ac:dyDescent="0.25">
      <c r="A49" s="43" t="s">
        <v>460</v>
      </c>
      <c r="B49" s="52" t="s">
        <v>417</v>
      </c>
      <c r="C49" s="57" t="s">
        <v>355</v>
      </c>
      <c r="D49" s="57" t="s">
        <v>361</v>
      </c>
      <c r="E49" s="88" t="s">
        <v>461</v>
      </c>
      <c r="F49" s="106"/>
      <c r="G49" s="91">
        <f>G50+G52</f>
        <v>669400</v>
      </c>
    </row>
    <row r="50" spans="1:7" ht="51" x14ac:dyDescent="0.25">
      <c r="A50" s="43" t="s">
        <v>462</v>
      </c>
      <c r="B50" s="52" t="s">
        <v>417</v>
      </c>
      <c r="C50" s="57" t="s">
        <v>355</v>
      </c>
      <c r="D50" s="57" t="s">
        <v>361</v>
      </c>
      <c r="E50" s="89">
        <v>1210113180</v>
      </c>
      <c r="F50" s="106"/>
      <c r="G50" s="91">
        <f>G51</f>
        <v>334700</v>
      </c>
    </row>
    <row r="51" spans="1:7" ht="76.5" x14ac:dyDescent="0.25">
      <c r="A51" s="43" t="s">
        <v>423</v>
      </c>
      <c r="B51" s="52" t="s">
        <v>417</v>
      </c>
      <c r="C51" s="57" t="s">
        <v>355</v>
      </c>
      <c r="D51" s="57" t="s">
        <v>361</v>
      </c>
      <c r="E51" s="89">
        <v>1210113180</v>
      </c>
      <c r="F51" s="106" t="s">
        <v>463</v>
      </c>
      <c r="G51" s="92">
        <v>334700</v>
      </c>
    </row>
    <row r="52" spans="1:7" ht="51" x14ac:dyDescent="0.25">
      <c r="A52" s="43" t="s">
        <v>464</v>
      </c>
      <c r="B52" s="52" t="s">
        <v>417</v>
      </c>
      <c r="C52" s="53" t="s">
        <v>355</v>
      </c>
      <c r="D52" s="53" t="s">
        <v>361</v>
      </c>
      <c r="E52" s="89">
        <v>1210113480</v>
      </c>
      <c r="F52" s="88"/>
      <c r="G52" s="92">
        <f>G53</f>
        <v>334700</v>
      </c>
    </row>
    <row r="53" spans="1:7" ht="76.5" x14ac:dyDescent="0.25">
      <c r="A53" s="47" t="s">
        <v>423</v>
      </c>
      <c r="B53" s="52" t="s">
        <v>417</v>
      </c>
      <c r="C53" s="53" t="s">
        <v>355</v>
      </c>
      <c r="D53" s="53" t="s">
        <v>361</v>
      </c>
      <c r="E53" s="89">
        <v>1210113480</v>
      </c>
      <c r="F53" s="88">
        <v>100</v>
      </c>
      <c r="G53" s="92">
        <v>334700</v>
      </c>
    </row>
    <row r="54" spans="1:7" ht="51" x14ac:dyDescent="0.25">
      <c r="A54" s="43" t="s">
        <v>465</v>
      </c>
      <c r="B54" s="52" t="s">
        <v>417</v>
      </c>
      <c r="C54" s="57" t="s">
        <v>355</v>
      </c>
      <c r="D54" s="57" t="s">
        <v>361</v>
      </c>
      <c r="E54" s="88">
        <v>17</v>
      </c>
      <c r="F54" s="106"/>
      <c r="G54" s="91">
        <f>G55</f>
        <v>334700</v>
      </c>
    </row>
    <row r="55" spans="1:7" ht="63.75" x14ac:dyDescent="0.25">
      <c r="A55" s="43" t="s">
        <v>466</v>
      </c>
      <c r="B55" s="52" t="s">
        <v>417</v>
      </c>
      <c r="C55" s="57" t="s">
        <v>355</v>
      </c>
      <c r="D55" s="57" t="s">
        <v>361</v>
      </c>
      <c r="E55" s="88" t="s">
        <v>467</v>
      </c>
      <c r="F55" s="106"/>
      <c r="G55" s="91">
        <f>G56</f>
        <v>334700</v>
      </c>
    </row>
    <row r="56" spans="1:7" ht="51" x14ac:dyDescent="0.25">
      <c r="A56" s="43" t="s">
        <v>468</v>
      </c>
      <c r="B56" s="52" t="s">
        <v>417</v>
      </c>
      <c r="C56" s="57" t="s">
        <v>355</v>
      </c>
      <c r="D56" s="57" t="s">
        <v>361</v>
      </c>
      <c r="E56" s="88" t="s">
        <v>469</v>
      </c>
      <c r="F56" s="106"/>
      <c r="G56" s="91">
        <f>G57</f>
        <v>334700</v>
      </c>
    </row>
    <row r="57" spans="1:7" ht="38.25" x14ac:dyDescent="0.25">
      <c r="A57" s="47" t="s">
        <v>470</v>
      </c>
      <c r="B57" s="52" t="s">
        <v>417</v>
      </c>
      <c r="C57" s="57" t="s">
        <v>355</v>
      </c>
      <c r="D57" s="57" t="s">
        <v>361</v>
      </c>
      <c r="E57" s="88" t="s">
        <v>471</v>
      </c>
      <c r="F57" s="106"/>
      <c r="G57" s="91">
        <f>G58</f>
        <v>334700</v>
      </c>
    </row>
    <row r="58" spans="1:7" ht="76.5" x14ac:dyDescent="0.25">
      <c r="A58" s="43" t="s">
        <v>423</v>
      </c>
      <c r="B58" s="52" t="s">
        <v>417</v>
      </c>
      <c r="C58" s="57" t="s">
        <v>355</v>
      </c>
      <c r="D58" s="57" t="s">
        <v>361</v>
      </c>
      <c r="E58" s="88" t="s">
        <v>471</v>
      </c>
      <c r="F58" s="106" t="s">
        <v>463</v>
      </c>
      <c r="G58" s="92">
        <v>334700</v>
      </c>
    </row>
    <row r="59" spans="1:7" ht="25.5" x14ac:dyDescent="0.25">
      <c r="A59" s="43" t="s">
        <v>472</v>
      </c>
      <c r="B59" s="52" t="s">
        <v>417</v>
      </c>
      <c r="C59" s="53" t="s">
        <v>355</v>
      </c>
      <c r="D59" s="53" t="s">
        <v>361</v>
      </c>
      <c r="E59" s="88">
        <v>73</v>
      </c>
      <c r="F59" s="88"/>
      <c r="G59" s="95">
        <f>G60</f>
        <v>18972592.530000001</v>
      </c>
    </row>
    <row r="60" spans="1:7" ht="25.5" x14ac:dyDescent="0.25">
      <c r="A60" s="43" t="s">
        <v>473</v>
      </c>
      <c r="B60" s="52" t="s">
        <v>417</v>
      </c>
      <c r="C60" s="53" t="s">
        <v>355</v>
      </c>
      <c r="D60" s="53" t="s">
        <v>361</v>
      </c>
      <c r="E60" s="88" t="s">
        <v>474</v>
      </c>
      <c r="F60" s="88"/>
      <c r="G60" s="95">
        <f>G61+G64</f>
        <v>18972592.530000001</v>
      </c>
    </row>
    <row r="61" spans="1:7" ht="38.25" x14ac:dyDescent="0.25">
      <c r="A61" s="43" t="s">
        <v>421</v>
      </c>
      <c r="B61" s="52" t="s">
        <v>417</v>
      </c>
      <c r="C61" s="53" t="s">
        <v>355</v>
      </c>
      <c r="D61" s="53" t="s">
        <v>361</v>
      </c>
      <c r="E61" s="88" t="s">
        <v>475</v>
      </c>
      <c r="F61" s="88"/>
      <c r="G61" s="95">
        <f>G62+G63</f>
        <v>18637892.530000001</v>
      </c>
    </row>
    <row r="62" spans="1:7" ht="76.5" x14ac:dyDescent="0.25">
      <c r="A62" s="47" t="s">
        <v>423</v>
      </c>
      <c r="B62" s="52" t="s">
        <v>417</v>
      </c>
      <c r="C62" s="53" t="s">
        <v>355</v>
      </c>
      <c r="D62" s="53" t="s">
        <v>361</v>
      </c>
      <c r="E62" s="88" t="s">
        <v>475</v>
      </c>
      <c r="F62" s="88">
        <v>100</v>
      </c>
      <c r="G62" s="96">
        <v>18473152.73</v>
      </c>
    </row>
    <row r="63" spans="1:7" x14ac:dyDescent="0.25">
      <c r="A63" s="43" t="s">
        <v>476</v>
      </c>
      <c r="B63" s="52" t="s">
        <v>417</v>
      </c>
      <c r="C63" s="53" t="s">
        <v>355</v>
      </c>
      <c r="D63" s="53" t="s">
        <v>361</v>
      </c>
      <c r="E63" s="88" t="s">
        <v>475</v>
      </c>
      <c r="F63" s="88">
        <v>800</v>
      </c>
      <c r="G63" s="96">
        <v>164739.79999999999</v>
      </c>
    </row>
    <row r="64" spans="1:7" ht="38.25" x14ac:dyDescent="0.25">
      <c r="A64" s="43" t="s">
        <v>477</v>
      </c>
      <c r="B64" s="52" t="s">
        <v>417</v>
      </c>
      <c r="C64" s="53" t="s">
        <v>355</v>
      </c>
      <c r="D64" s="53" t="s">
        <v>361</v>
      </c>
      <c r="E64" s="88" t="s">
        <v>478</v>
      </c>
      <c r="F64" s="88"/>
      <c r="G64" s="92">
        <f>G65</f>
        <v>334700</v>
      </c>
    </row>
    <row r="65" spans="1:7" ht="76.5" x14ac:dyDescent="0.25">
      <c r="A65" s="47" t="s">
        <v>423</v>
      </c>
      <c r="B65" s="52" t="s">
        <v>417</v>
      </c>
      <c r="C65" s="53" t="s">
        <v>355</v>
      </c>
      <c r="D65" s="53" t="s">
        <v>361</v>
      </c>
      <c r="E65" s="88" t="s">
        <v>478</v>
      </c>
      <c r="F65" s="88">
        <v>100</v>
      </c>
      <c r="G65" s="92">
        <v>334700</v>
      </c>
    </row>
    <row r="66" spans="1:7" ht="25.5" x14ac:dyDescent="0.25">
      <c r="A66" s="43" t="s">
        <v>479</v>
      </c>
      <c r="B66" s="52" t="s">
        <v>417</v>
      </c>
      <c r="C66" s="53" t="s">
        <v>355</v>
      </c>
      <c r="D66" s="53" t="s">
        <v>361</v>
      </c>
      <c r="E66" s="88">
        <v>77</v>
      </c>
      <c r="F66" s="88"/>
      <c r="G66" s="91">
        <f>G67</f>
        <v>33470</v>
      </c>
    </row>
    <row r="67" spans="1:7" ht="51" x14ac:dyDescent="0.25">
      <c r="A67" s="47" t="s">
        <v>480</v>
      </c>
      <c r="B67" s="52" t="s">
        <v>417</v>
      </c>
      <c r="C67" s="53" t="s">
        <v>355</v>
      </c>
      <c r="D67" s="53" t="s">
        <v>361</v>
      </c>
      <c r="E67" s="88" t="s">
        <v>481</v>
      </c>
      <c r="F67" s="88"/>
      <c r="G67" s="91">
        <f>G68</f>
        <v>33470</v>
      </c>
    </row>
    <row r="68" spans="1:7" ht="63.75" x14ac:dyDescent="0.25">
      <c r="A68" s="47" t="s">
        <v>482</v>
      </c>
      <c r="B68" s="52" t="s">
        <v>417</v>
      </c>
      <c r="C68" s="53" t="s">
        <v>355</v>
      </c>
      <c r="D68" s="53" t="s">
        <v>361</v>
      </c>
      <c r="E68" s="88" t="s">
        <v>483</v>
      </c>
      <c r="F68" s="88"/>
      <c r="G68" s="91">
        <f>G69</f>
        <v>33470</v>
      </c>
    </row>
    <row r="69" spans="1:7" ht="76.5" x14ac:dyDescent="0.25">
      <c r="A69" s="47" t="s">
        <v>423</v>
      </c>
      <c r="B69" s="52" t="s">
        <v>417</v>
      </c>
      <c r="C69" s="53" t="s">
        <v>355</v>
      </c>
      <c r="D69" s="53" t="s">
        <v>361</v>
      </c>
      <c r="E69" s="88" t="s">
        <v>483</v>
      </c>
      <c r="F69" s="88">
        <v>100</v>
      </c>
      <c r="G69" s="96">
        <v>33470</v>
      </c>
    </row>
    <row r="70" spans="1:7" x14ac:dyDescent="0.25">
      <c r="A70" s="47" t="s">
        <v>362</v>
      </c>
      <c r="B70" s="52" t="s">
        <v>417</v>
      </c>
      <c r="C70" s="44" t="s">
        <v>355</v>
      </c>
      <c r="D70" s="44" t="s">
        <v>363</v>
      </c>
      <c r="E70" s="88"/>
      <c r="F70" s="88"/>
      <c r="G70" s="96">
        <f>G71</f>
        <v>46895</v>
      </c>
    </row>
    <row r="71" spans="1:7" ht="38.25" x14ac:dyDescent="0.25">
      <c r="A71" s="47" t="s">
        <v>484</v>
      </c>
      <c r="B71" s="52" t="s">
        <v>417</v>
      </c>
      <c r="C71" s="44" t="s">
        <v>355</v>
      </c>
      <c r="D71" s="44" t="s">
        <v>363</v>
      </c>
      <c r="E71" s="88">
        <v>76</v>
      </c>
      <c r="F71" s="88"/>
      <c r="G71" s="91">
        <f>G72</f>
        <v>46895</v>
      </c>
    </row>
    <row r="72" spans="1:7" x14ac:dyDescent="0.25">
      <c r="A72" s="47" t="s">
        <v>485</v>
      </c>
      <c r="B72" s="52" t="s">
        <v>417</v>
      </c>
      <c r="C72" s="44" t="s">
        <v>355</v>
      </c>
      <c r="D72" s="44" t="s">
        <v>363</v>
      </c>
      <c r="E72" s="88" t="s">
        <v>486</v>
      </c>
      <c r="F72" s="88"/>
      <c r="G72" s="91">
        <f>G73</f>
        <v>46895</v>
      </c>
    </row>
    <row r="73" spans="1:7" ht="63.75" x14ac:dyDescent="0.25">
      <c r="A73" s="47" t="s">
        <v>487</v>
      </c>
      <c r="B73" s="52" t="s">
        <v>417</v>
      </c>
      <c r="C73" s="44" t="s">
        <v>355</v>
      </c>
      <c r="D73" s="44" t="s">
        <v>363</v>
      </c>
      <c r="E73" s="109" t="s">
        <v>488</v>
      </c>
      <c r="F73" s="88"/>
      <c r="G73" s="91">
        <f>G74</f>
        <v>46895</v>
      </c>
    </row>
    <row r="74" spans="1:7" ht="25.5" x14ac:dyDescent="0.25">
      <c r="A74" s="47" t="s">
        <v>446</v>
      </c>
      <c r="B74" s="52" t="s">
        <v>417</v>
      </c>
      <c r="C74" s="44" t="s">
        <v>355</v>
      </c>
      <c r="D74" s="44" t="s">
        <v>363</v>
      </c>
      <c r="E74" s="110">
        <v>7610051200</v>
      </c>
      <c r="F74" s="88">
        <v>200</v>
      </c>
      <c r="G74" s="91">
        <v>46895</v>
      </c>
    </row>
    <row r="75" spans="1:7" x14ac:dyDescent="0.25">
      <c r="A75" s="43" t="s">
        <v>489</v>
      </c>
      <c r="B75" s="52" t="s">
        <v>417</v>
      </c>
      <c r="C75" s="53" t="s">
        <v>355</v>
      </c>
      <c r="D75" s="54">
        <v>11</v>
      </c>
      <c r="E75" s="88"/>
      <c r="F75" s="88"/>
      <c r="G75" s="92">
        <f>G76</f>
        <v>0</v>
      </c>
    </row>
    <row r="76" spans="1:7" ht="25.5" x14ac:dyDescent="0.25">
      <c r="A76" s="43" t="s">
        <v>366</v>
      </c>
      <c r="B76" s="52" t="s">
        <v>417</v>
      </c>
      <c r="C76" s="53" t="s">
        <v>355</v>
      </c>
      <c r="D76" s="54">
        <v>11</v>
      </c>
      <c r="E76" s="88">
        <v>78</v>
      </c>
      <c r="F76" s="88"/>
      <c r="G76" s="92">
        <f>G77</f>
        <v>0</v>
      </c>
    </row>
    <row r="77" spans="1:7" x14ac:dyDescent="0.25">
      <c r="A77" s="43" t="s">
        <v>490</v>
      </c>
      <c r="B77" s="52" t="s">
        <v>417</v>
      </c>
      <c r="C77" s="53" t="s">
        <v>355</v>
      </c>
      <c r="D77" s="54">
        <v>11</v>
      </c>
      <c r="E77" s="88" t="s">
        <v>491</v>
      </c>
      <c r="F77" s="88"/>
      <c r="G77" s="92">
        <f>G78+G80</f>
        <v>0</v>
      </c>
    </row>
    <row r="78" spans="1:7" x14ac:dyDescent="0.25">
      <c r="A78" s="58" t="s">
        <v>492</v>
      </c>
      <c r="B78" s="52" t="s">
        <v>417</v>
      </c>
      <c r="C78" s="53" t="s">
        <v>355</v>
      </c>
      <c r="D78" s="54">
        <v>11</v>
      </c>
      <c r="E78" s="88" t="s">
        <v>493</v>
      </c>
      <c r="F78" s="88"/>
      <c r="G78" s="92">
        <f>G79</f>
        <v>0</v>
      </c>
    </row>
    <row r="79" spans="1:7" x14ac:dyDescent="0.25">
      <c r="A79" s="43" t="s">
        <v>476</v>
      </c>
      <c r="B79" s="52" t="s">
        <v>417</v>
      </c>
      <c r="C79" s="53" t="s">
        <v>355</v>
      </c>
      <c r="D79" s="54">
        <v>11</v>
      </c>
      <c r="E79" s="88" t="s">
        <v>493</v>
      </c>
      <c r="F79" s="88">
        <v>800</v>
      </c>
      <c r="G79" s="92">
        <v>0</v>
      </c>
    </row>
    <row r="80" spans="1:7" ht="76.5" x14ac:dyDescent="0.25">
      <c r="A80" s="43" t="s">
        <v>494</v>
      </c>
      <c r="B80" s="52" t="s">
        <v>417</v>
      </c>
      <c r="C80" s="53" t="s">
        <v>355</v>
      </c>
      <c r="D80" s="54">
        <v>11</v>
      </c>
      <c r="E80" s="88" t="s">
        <v>495</v>
      </c>
      <c r="F80" s="88"/>
      <c r="G80" s="92">
        <f>G81</f>
        <v>0</v>
      </c>
    </row>
    <row r="81" spans="1:7" x14ac:dyDescent="0.25">
      <c r="A81" s="43" t="s">
        <v>476</v>
      </c>
      <c r="B81" s="52" t="s">
        <v>417</v>
      </c>
      <c r="C81" s="53" t="s">
        <v>355</v>
      </c>
      <c r="D81" s="54">
        <v>11</v>
      </c>
      <c r="E81" s="88" t="s">
        <v>495</v>
      </c>
      <c r="F81" s="88">
        <v>800</v>
      </c>
      <c r="G81" s="93">
        <v>0</v>
      </c>
    </row>
    <row r="82" spans="1:7" x14ac:dyDescent="0.25">
      <c r="A82" s="43" t="s">
        <v>368</v>
      </c>
      <c r="B82" s="52" t="s">
        <v>417</v>
      </c>
      <c r="C82" s="53" t="s">
        <v>355</v>
      </c>
      <c r="D82" s="54">
        <v>13</v>
      </c>
      <c r="E82" s="88"/>
      <c r="F82" s="88"/>
      <c r="G82" s="91">
        <f>G83+G103+G113+G118+G128+G108+G95+G90</f>
        <v>28366228.68</v>
      </c>
    </row>
    <row r="83" spans="1:7" ht="76.5" x14ac:dyDescent="0.25">
      <c r="A83" s="43" t="s">
        <v>496</v>
      </c>
      <c r="B83" s="52" t="s">
        <v>417</v>
      </c>
      <c r="C83" s="53" t="s">
        <v>355</v>
      </c>
      <c r="D83" s="54">
        <v>13</v>
      </c>
      <c r="E83" s="108" t="s">
        <v>361</v>
      </c>
      <c r="F83" s="88"/>
      <c r="G83" s="91">
        <f>G84</f>
        <v>9031813.0199999996</v>
      </c>
    </row>
    <row r="84" spans="1:7" ht="114.75" x14ac:dyDescent="0.25">
      <c r="A84" s="43" t="s">
        <v>497</v>
      </c>
      <c r="B84" s="52" t="s">
        <v>417</v>
      </c>
      <c r="C84" s="53" t="s">
        <v>355</v>
      </c>
      <c r="D84" s="54">
        <v>13</v>
      </c>
      <c r="E84" s="88" t="s">
        <v>498</v>
      </c>
      <c r="F84" s="88"/>
      <c r="G84" s="91">
        <f>G85</f>
        <v>9031813.0199999996</v>
      </c>
    </row>
    <row r="85" spans="1:7" ht="38.25" x14ac:dyDescent="0.25">
      <c r="A85" s="56" t="s">
        <v>499</v>
      </c>
      <c r="B85" s="52" t="s">
        <v>417</v>
      </c>
      <c r="C85" s="53" t="s">
        <v>355</v>
      </c>
      <c r="D85" s="54">
        <v>13</v>
      </c>
      <c r="E85" s="88" t="s">
        <v>500</v>
      </c>
      <c r="F85" s="88"/>
      <c r="G85" s="91">
        <f>G86</f>
        <v>9031813.0199999996</v>
      </c>
    </row>
    <row r="86" spans="1:7" ht="25.5" x14ac:dyDescent="0.25">
      <c r="A86" s="47" t="s">
        <v>501</v>
      </c>
      <c r="B86" s="52" t="s">
        <v>417</v>
      </c>
      <c r="C86" s="53" t="s">
        <v>355</v>
      </c>
      <c r="D86" s="54">
        <v>13</v>
      </c>
      <c r="E86" s="88" t="s">
        <v>502</v>
      </c>
      <c r="F86" s="88"/>
      <c r="G86" s="91">
        <f>G87+G89+G88</f>
        <v>9031813.0199999996</v>
      </c>
    </row>
    <row r="87" spans="1:7" ht="38.25" x14ac:dyDescent="0.25">
      <c r="A87" s="47" t="s">
        <v>449</v>
      </c>
      <c r="B87" s="52" t="s">
        <v>417</v>
      </c>
      <c r="C87" s="53" t="s">
        <v>355</v>
      </c>
      <c r="D87" s="54">
        <v>13</v>
      </c>
      <c r="E87" s="88" t="s">
        <v>502</v>
      </c>
      <c r="F87" s="88">
        <v>200</v>
      </c>
      <c r="G87" s="92">
        <v>933720</v>
      </c>
    </row>
    <row r="88" spans="1:7" ht="38.25" x14ac:dyDescent="0.25">
      <c r="A88" s="47" t="s">
        <v>503</v>
      </c>
      <c r="B88" s="52" t="s">
        <v>417</v>
      </c>
      <c r="C88" s="53" t="s">
        <v>355</v>
      </c>
      <c r="D88" s="54">
        <v>13</v>
      </c>
      <c r="E88" s="88" t="s">
        <v>502</v>
      </c>
      <c r="F88" s="88">
        <v>400</v>
      </c>
      <c r="G88" s="92">
        <v>8000000</v>
      </c>
    </row>
    <row r="89" spans="1:7" x14ac:dyDescent="0.25">
      <c r="A89" s="43" t="s">
        <v>476</v>
      </c>
      <c r="B89" s="52" t="s">
        <v>417</v>
      </c>
      <c r="C89" s="53" t="s">
        <v>355</v>
      </c>
      <c r="D89" s="54">
        <v>13</v>
      </c>
      <c r="E89" s="88" t="s">
        <v>502</v>
      </c>
      <c r="F89" s="88">
        <v>800</v>
      </c>
      <c r="G89" s="96">
        <v>98093.02</v>
      </c>
    </row>
    <row r="90" spans="1:7" ht="38.25" x14ac:dyDescent="0.25">
      <c r="A90" s="43" t="s">
        <v>504</v>
      </c>
      <c r="B90" s="52" t="s">
        <v>417</v>
      </c>
      <c r="C90" s="53" t="s">
        <v>355</v>
      </c>
      <c r="D90" s="54">
        <v>13</v>
      </c>
      <c r="E90" s="108" t="s">
        <v>365</v>
      </c>
      <c r="F90" s="88"/>
      <c r="G90" s="96">
        <f>G91</f>
        <v>140000</v>
      </c>
    </row>
    <row r="91" spans="1:7" ht="63.75" x14ac:dyDescent="0.25">
      <c r="A91" s="43" t="s">
        <v>505</v>
      </c>
      <c r="B91" s="52" t="s">
        <v>417</v>
      </c>
      <c r="C91" s="53" t="s">
        <v>355</v>
      </c>
      <c r="D91" s="54">
        <v>13</v>
      </c>
      <c r="E91" s="88" t="s">
        <v>506</v>
      </c>
      <c r="F91" s="88"/>
      <c r="G91" s="96">
        <f>G92</f>
        <v>140000</v>
      </c>
    </row>
    <row r="92" spans="1:7" ht="38.25" x14ac:dyDescent="0.25">
      <c r="A92" s="43" t="s">
        <v>507</v>
      </c>
      <c r="B92" s="52" t="s">
        <v>417</v>
      </c>
      <c r="C92" s="53" t="s">
        <v>355</v>
      </c>
      <c r="D92" s="54">
        <v>13</v>
      </c>
      <c r="E92" s="88" t="s">
        <v>508</v>
      </c>
      <c r="F92" s="88"/>
      <c r="G92" s="96">
        <f>G93</f>
        <v>140000</v>
      </c>
    </row>
    <row r="93" spans="1:7" ht="25.5" x14ac:dyDescent="0.25">
      <c r="A93" s="43" t="str">
        <f>[1]TDSheet!$H$68</f>
        <v>Мероприятия в области охраны окружающей среды</v>
      </c>
      <c r="B93" s="52" t="s">
        <v>417</v>
      </c>
      <c r="C93" s="53" t="s">
        <v>355</v>
      </c>
      <c r="D93" s="54">
        <v>13</v>
      </c>
      <c r="E93" s="88" t="s">
        <v>509</v>
      </c>
      <c r="F93" s="88"/>
      <c r="G93" s="96">
        <f>G94</f>
        <v>140000</v>
      </c>
    </row>
    <row r="94" spans="1:7" ht="38.25" x14ac:dyDescent="0.25">
      <c r="A94" s="43" t="s">
        <v>449</v>
      </c>
      <c r="B94" s="52" t="s">
        <v>417</v>
      </c>
      <c r="C94" s="53" t="s">
        <v>355</v>
      </c>
      <c r="D94" s="54">
        <v>13</v>
      </c>
      <c r="E94" s="88" t="s">
        <v>509</v>
      </c>
      <c r="F94" s="88">
        <v>200</v>
      </c>
      <c r="G94" s="96">
        <v>140000</v>
      </c>
    </row>
    <row r="95" spans="1:7" ht="39" x14ac:dyDescent="0.25">
      <c r="A95" s="59" t="s">
        <v>510</v>
      </c>
      <c r="B95" s="52" t="s">
        <v>417</v>
      </c>
      <c r="C95" s="53" t="s">
        <v>355</v>
      </c>
      <c r="D95" s="54">
        <v>13</v>
      </c>
      <c r="E95" s="88">
        <v>10</v>
      </c>
      <c r="F95" s="88"/>
      <c r="G95" s="91">
        <f>G96</f>
        <v>179989</v>
      </c>
    </row>
    <row r="96" spans="1:7" ht="89.25" x14ac:dyDescent="0.25">
      <c r="A96" s="60" t="s">
        <v>511</v>
      </c>
      <c r="B96" s="52" t="s">
        <v>417</v>
      </c>
      <c r="C96" s="53" t="s">
        <v>355</v>
      </c>
      <c r="D96" s="54">
        <v>13</v>
      </c>
      <c r="E96" s="88" t="s">
        <v>512</v>
      </c>
      <c r="F96" s="88"/>
      <c r="G96" s="91">
        <f>G100+G97</f>
        <v>179989</v>
      </c>
    </row>
    <row r="97" spans="1:7" ht="38.25" x14ac:dyDescent="0.25">
      <c r="A97" s="60" t="s">
        <v>513</v>
      </c>
      <c r="B97" s="52" t="s">
        <v>417</v>
      </c>
      <c r="C97" s="53" t="s">
        <v>355</v>
      </c>
      <c r="D97" s="54">
        <v>13</v>
      </c>
      <c r="E97" s="88" t="s">
        <v>514</v>
      </c>
      <c r="F97" s="88"/>
      <c r="G97" s="91">
        <f>SUM(G98)</f>
        <v>0</v>
      </c>
    </row>
    <row r="98" spans="1:7" ht="39" x14ac:dyDescent="0.25">
      <c r="A98" s="46" t="s">
        <v>515</v>
      </c>
      <c r="B98" s="52" t="s">
        <v>417</v>
      </c>
      <c r="C98" s="53" t="s">
        <v>355</v>
      </c>
      <c r="D98" s="54">
        <v>13</v>
      </c>
      <c r="E98" s="88" t="s">
        <v>516</v>
      </c>
      <c r="F98" s="88"/>
      <c r="G98" s="91">
        <f>SUM(G99)</f>
        <v>0</v>
      </c>
    </row>
    <row r="99" spans="1:7" ht="39" x14ac:dyDescent="0.25">
      <c r="A99" s="46" t="s">
        <v>449</v>
      </c>
      <c r="B99" s="52" t="s">
        <v>417</v>
      </c>
      <c r="C99" s="53" t="s">
        <v>355</v>
      </c>
      <c r="D99" s="54">
        <v>13</v>
      </c>
      <c r="E99" s="88" t="s">
        <v>517</v>
      </c>
      <c r="F99" s="88">
        <v>200</v>
      </c>
      <c r="G99" s="91">
        <v>0</v>
      </c>
    </row>
    <row r="100" spans="1:7" ht="39" x14ac:dyDescent="0.25">
      <c r="A100" s="61" t="s">
        <v>518</v>
      </c>
      <c r="B100" s="52" t="s">
        <v>417</v>
      </c>
      <c r="C100" s="53" t="s">
        <v>355</v>
      </c>
      <c r="D100" s="54">
        <v>13</v>
      </c>
      <c r="E100" s="88" t="s">
        <v>519</v>
      </c>
      <c r="F100" s="88"/>
      <c r="G100" s="91">
        <f>G101</f>
        <v>179989</v>
      </c>
    </row>
    <row r="101" spans="1:7" ht="39" x14ac:dyDescent="0.25">
      <c r="A101" s="46" t="s">
        <v>515</v>
      </c>
      <c r="B101" s="52" t="s">
        <v>417</v>
      </c>
      <c r="C101" s="53" t="s">
        <v>355</v>
      </c>
      <c r="D101" s="54">
        <v>13</v>
      </c>
      <c r="E101" s="88" t="s">
        <v>520</v>
      </c>
      <c r="F101" s="88"/>
      <c r="G101" s="91">
        <f>G102</f>
        <v>179989</v>
      </c>
    </row>
    <row r="102" spans="1:7" ht="39" x14ac:dyDescent="0.25">
      <c r="A102" s="46" t="s">
        <v>449</v>
      </c>
      <c r="B102" s="52" t="s">
        <v>417</v>
      </c>
      <c r="C102" s="53" t="s">
        <v>355</v>
      </c>
      <c r="D102" s="54">
        <v>13</v>
      </c>
      <c r="E102" s="88" t="s">
        <v>520</v>
      </c>
      <c r="F102" s="88">
        <v>200</v>
      </c>
      <c r="G102" s="97">
        <v>179989</v>
      </c>
    </row>
    <row r="103" spans="1:7" ht="63.75" x14ac:dyDescent="0.25">
      <c r="A103" s="47" t="s">
        <v>521</v>
      </c>
      <c r="B103" s="52" t="s">
        <v>417</v>
      </c>
      <c r="C103" s="53" t="s">
        <v>355</v>
      </c>
      <c r="D103" s="54">
        <v>13</v>
      </c>
      <c r="E103" s="88">
        <v>11</v>
      </c>
      <c r="F103" s="88"/>
      <c r="G103" s="91">
        <f>G104</f>
        <v>653437.48</v>
      </c>
    </row>
    <row r="104" spans="1:7" ht="38.25" x14ac:dyDescent="0.25">
      <c r="A104" s="43" t="s">
        <v>522</v>
      </c>
      <c r="B104" s="52" t="s">
        <v>417</v>
      </c>
      <c r="C104" s="53" t="s">
        <v>355</v>
      </c>
      <c r="D104" s="54">
        <v>13</v>
      </c>
      <c r="E104" s="88" t="s">
        <v>523</v>
      </c>
      <c r="F104" s="88"/>
      <c r="G104" s="91">
        <f>G105</f>
        <v>653437.48</v>
      </c>
    </row>
    <row r="105" spans="1:7" ht="38.25" x14ac:dyDescent="0.25">
      <c r="A105" s="43" t="s">
        <v>524</v>
      </c>
      <c r="B105" s="52" t="s">
        <v>417</v>
      </c>
      <c r="C105" s="53" t="s">
        <v>355</v>
      </c>
      <c r="D105" s="54">
        <v>13</v>
      </c>
      <c r="E105" s="88">
        <v>11401</v>
      </c>
      <c r="F105" s="88"/>
      <c r="G105" s="91">
        <f>G106</f>
        <v>653437.48</v>
      </c>
    </row>
    <row r="106" spans="1:7" ht="38.25" x14ac:dyDescent="0.25">
      <c r="A106" s="43" t="s">
        <v>525</v>
      </c>
      <c r="B106" s="52" t="s">
        <v>417</v>
      </c>
      <c r="C106" s="53" t="s">
        <v>355</v>
      </c>
      <c r="D106" s="54">
        <v>13</v>
      </c>
      <c r="E106" s="88" t="s">
        <v>526</v>
      </c>
      <c r="F106" s="88"/>
      <c r="G106" s="91">
        <f>G107</f>
        <v>653437.48</v>
      </c>
    </row>
    <row r="107" spans="1:7" ht="38.25" x14ac:dyDescent="0.25">
      <c r="A107" s="47" t="s">
        <v>449</v>
      </c>
      <c r="B107" s="52" t="s">
        <v>417</v>
      </c>
      <c r="C107" s="53" t="s">
        <v>355</v>
      </c>
      <c r="D107" s="54">
        <v>13</v>
      </c>
      <c r="E107" s="88" t="s">
        <v>526</v>
      </c>
      <c r="F107" s="88">
        <v>200</v>
      </c>
      <c r="G107" s="93">
        <v>653437.48</v>
      </c>
    </row>
    <row r="108" spans="1:7" ht="38.25" x14ac:dyDescent="0.25">
      <c r="A108" s="43" t="s">
        <v>457</v>
      </c>
      <c r="B108" s="52" t="s">
        <v>417</v>
      </c>
      <c r="C108" s="53" t="s">
        <v>355</v>
      </c>
      <c r="D108" s="54">
        <v>13</v>
      </c>
      <c r="E108" s="88">
        <v>12</v>
      </c>
      <c r="F108" s="88"/>
      <c r="G108" s="91">
        <f>G109</f>
        <v>0</v>
      </c>
    </row>
    <row r="109" spans="1:7" ht="38.25" x14ac:dyDescent="0.25">
      <c r="A109" s="43" t="s">
        <v>527</v>
      </c>
      <c r="B109" s="52" t="s">
        <v>417</v>
      </c>
      <c r="C109" s="53" t="s">
        <v>355</v>
      </c>
      <c r="D109" s="54">
        <v>13</v>
      </c>
      <c r="E109" s="88" t="s">
        <v>528</v>
      </c>
      <c r="F109" s="88"/>
      <c r="G109" s="91">
        <f>G110</f>
        <v>0</v>
      </c>
    </row>
    <row r="110" spans="1:7" ht="38.25" x14ac:dyDescent="0.25">
      <c r="A110" s="43" t="s">
        <v>529</v>
      </c>
      <c r="B110" s="52" t="s">
        <v>417</v>
      </c>
      <c r="C110" s="53" t="s">
        <v>355</v>
      </c>
      <c r="D110" s="54">
        <v>13</v>
      </c>
      <c r="E110" s="88" t="s">
        <v>530</v>
      </c>
      <c r="F110" s="88"/>
      <c r="G110" s="91">
        <f>G111</f>
        <v>0</v>
      </c>
    </row>
    <row r="111" spans="1:7" ht="25.5" x14ac:dyDescent="0.25">
      <c r="A111" s="47" t="s">
        <v>531</v>
      </c>
      <c r="B111" s="52" t="s">
        <v>417</v>
      </c>
      <c r="C111" s="53" t="s">
        <v>355</v>
      </c>
      <c r="D111" s="54">
        <v>13</v>
      </c>
      <c r="E111" s="88" t="s">
        <v>532</v>
      </c>
      <c r="F111" s="88"/>
      <c r="G111" s="91">
        <f>G112</f>
        <v>0</v>
      </c>
    </row>
    <row r="112" spans="1:7" ht="25.5" x14ac:dyDescent="0.25">
      <c r="A112" s="62" t="s">
        <v>533</v>
      </c>
      <c r="B112" s="52" t="s">
        <v>417</v>
      </c>
      <c r="C112" s="53" t="s">
        <v>355</v>
      </c>
      <c r="D112" s="54">
        <v>13</v>
      </c>
      <c r="E112" s="88" t="s">
        <v>532</v>
      </c>
      <c r="F112" s="88">
        <v>300</v>
      </c>
      <c r="G112" s="91">
        <v>0</v>
      </c>
    </row>
    <row r="113" spans="1:7" ht="38.25" x14ac:dyDescent="0.25">
      <c r="A113" s="63" t="s">
        <v>534</v>
      </c>
      <c r="B113" s="52" t="s">
        <v>417</v>
      </c>
      <c r="C113" s="64" t="s">
        <v>355</v>
      </c>
      <c r="D113" s="65">
        <v>13</v>
      </c>
      <c r="E113" s="111">
        <v>76</v>
      </c>
      <c r="F113" s="107"/>
      <c r="G113" s="91">
        <f>G114</f>
        <v>3512658.03</v>
      </c>
    </row>
    <row r="114" spans="1:7" ht="25.5" x14ac:dyDescent="0.25">
      <c r="A114" s="63" t="s">
        <v>535</v>
      </c>
      <c r="B114" s="52" t="s">
        <v>417</v>
      </c>
      <c r="C114" s="64" t="s">
        <v>355</v>
      </c>
      <c r="D114" s="65">
        <v>13</v>
      </c>
      <c r="E114" s="111" t="s">
        <v>536</v>
      </c>
      <c r="F114" s="107"/>
      <c r="G114" s="91">
        <f>G115</f>
        <v>3512658.03</v>
      </c>
    </row>
    <row r="115" spans="1:7" ht="25.5" x14ac:dyDescent="0.25">
      <c r="A115" s="66" t="s">
        <v>537</v>
      </c>
      <c r="B115" s="52" t="s">
        <v>417</v>
      </c>
      <c r="C115" s="64" t="s">
        <v>355</v>
      </c>
      <c r="D115" s="65">
        <v>13</v>
      </c>
      <c r="E115" s="111" t="s">
        <v>538</v>
      </c>
      <c r="F115" s="107"/>
      <c r="G115" s="91">
        <f>G116+G117</f>
        <v>3512658.03</v>
      </c>
    </row>
    <row r="116" spans="1:7" ht="38.25" x14ac:dyDescent="0.25">
      <c r="A116" s="47" t="s">
        <v>449</v>
      </c>
      <c r="B116" s="52" t="s">
        <v>417</v>
      </c>
      <c r="C116" s="64" t="s">
        <v>355</v>
      </c>
      <c r="D116" s="65">
        <v>13</v>
      </c>
      <c r="E116" s="111" t="s">
        <v>538</v>
      </c>
      <c r="F116" s="107" t="s">
        <v>539</v>
      </c>
      <c r="G116" s="93">
        <v>3512658.03</v>
      </c>
    </row>
    <row r="117" spans="1:7" x14ac:dyDescent="0.25">
      <c r="A117" s="43" t="s">
        <v>476</v>
      </c>
      <c r="B117" s="52" t="s">
        <v>417</v>
      </c>
      <c r="C117" s="64" t="s">
        <v>355</v>
      </c>
      <c r="D117" s="65">
        <v>13</v>
      </c>
      <c r="E117" s="111" t="s">
        <v>538</v>
      </c>
      <c r="F117" s="107" t="s">
        <v>540</v>
      </c>
      <c r="G117" s="92">
        <v>0</v>
      </c>
    </row>
    <row r="118" spans="1:7" ht="25.5" x14ac:dyDescent="0.25">
      <c r="A118" s="43" t="s">
        <v>479</v>
      </c>
      <c r="B118" s="52" t="s">
        <v>417</v>
      </c>
      <c r="C118" s="53" t="s">
        <v>355</v>
      </c>
      <c r="D118" s="54">
        <v>13</v>
      </c>
      <c r="E118" s="89">
        <v>77</v>
      </c>
      <c r="F118" s="88"/>
      <c r="G118" s="91">
        <f>G119</f>
        <v>1041016</v>
      </c>
    </row>
    <row r="119" spans="1:7" ht="25.5" x14ac:dyDescent="0.25">
      <c r="A119" s="43" t="s">
        <v>541</v>
      </c>
      <c r="B119" s="52" t="s">
        <v>417</v>
      </c>
      <c r="C119" s="53" t="s">
        <v>355</v>
      </c>
      <c r="D119" s="54">
        <v>13</v>
      </c>
      <c r="E119" s="88" t="s">
        <v>542</v>
      </c>
      <c r="F119" s="88"/>
      <c r="G119" s="91">
        <f>G120+G123+G125</f>
        <v>1041016</v>
      </c>
    </row>
    <row r="120" spans="1:7" ht="25.5" x14ac:dyDescent="0.25">
      <c r="A120" s="43" t="s">
        <v>537</v>
      </c>
      <c r="B120" s="52" t="s">
        <v>417</v>
      </c>
      <c r="C120" s="53" t="s">
        <v>355</v>
      </c>
      <c r="D120" s="54">
        <v>13</v>
      </c>
      <c r="E120" s="88" t="s">
        <v>543</v>
      </c>
      <c r="F120" s="88"/>
      <c r="G120" s="91">
        <f>G121+G122</f>
        <v>81016</v>
      </c>
    </row>
    <row r="121" spans="1:7" ht="25.5" x14ac:dyDescent="0.25">
      <c r="A121" s="62" t="s">
        <v>533</v>
      </c>
      <c r="B121" s="52" t="s">
        <v>417</v>
      </c>
      <c r="C121" s="53" t="s">
        <v>355</v>
      </c>
      <c r="D121" s="54">
        <v>13</v>
      </c>
      <c r="E121" s="88" t="s">
        <v>544</v>
      </c>
      <c r="F121" s="88">
        <v>300</v>
      </c>
      <c r="G121" s="96">
        <v>30000</v>
      </c>
    </row>
    <row r="122" spans="1:7" x14ac:dyDescent="0.25">
      <c r="A122" s="43" t="s">
        <v>476</v>
      </c>
      <c r="B122" s="52" t="s">
        <v>417</v>
      </c>
      <c r="C122" s="53" t="s">
        <v>355</v>
      </c>
      <c r="D122" s="54">
        <v>13</v>
      </c>
      <c r="E122" s="88" t="s">
        <v>543</v>
      </c>
      <c r="F122" s="88">
        <v>800</v>
      </c>
      <c r="G122" s="96">
        <v>51016</v>
      </c>
    </row>
    <row r="123" spans="1:7" ht="38.25" x14ac:dyDescent="0.25">
      <c r="A123" s="43" t="s">
        <v>545</v>
      </c>
      <c r="B123" s="52" t="s">
        <v>417</v>
      </c>
      <c r="C123" s="53" t="s">
        <v>355</v>
      </c>
      <c r="D123" s="54">
        <v>13</v>
      </c>
      <c r="E123" s="88" t="s">
        <v>546</v>
      </c>
      <c r="F123" s="88"/>
      <c r="G123" s="91">
        <f>G124</f>
        <v>0</v>
      </c>
    </row>
    <row r="124" spans="1:7" ht="38.25" x14ac:dyDescent="0.25">
      <c r="A124" s="47" t="s">
        <v>449</v>
      </c>
      <c r="B124" s="52" t="s">
        <v>417</v>
      </c>
      <c r="C124" s="53" t="s">
        <v>355</v>
      </c>
      <c r="D124" s="54">
        <v>13</v>
      </c>
      <c r="E124" s="88" t="s">
        <v>547</v>
      </c>
      <c r="F124" s="88">
        <v>200</v>
      </c>
      <c r="G124" s="96">
        <v>0</v>
      </c>
    </row>
    <row r="125" spans="1:7" ht="38.25" x14ac:dyDescent="0.25">
      <c r="A125" s="43" t="s">
        <v>548</v>
      </c>
      <c r="B125" s="52" t="s">
        <v>417</v>
      </c>
      <c r="C125" s="53" t="s">
        <v>355</v>
      </c>
      <c r="D125" s="54">
        <v>13</v>
      </c>
      <c r="E125" s="88" t="s">
        <v>549</v>
      </c>
      <c r="F125" s="88"/>
      <c r="G125" s="91">
        <f>SUM(G126+G127)</f>
        <v>960000</v>
      </c>
    </row>
    <row r="126" spans="1:7" ht="76.5" x14ac:dyDescent="0.25">
      <c r="A126" s="47" t="s">
        <v>423</v>
      </c>
      <c r="B126" s="52" t="s">
        <v>417</v>
      </c>
      <c r="C126" s="53" t="s">
        <v>355</v>
      </c>
      <c r="D126" s="54">
        <v>13</v>
      </c>
      <c r="E126" s="88" t="s">
        <v>549</v>
      </c>
      <c r="F126" s="88">
        <v>100</v>
      </c>
      <c r="G126" s="98">
        <v>918564.23</v>
      </c>
    </row>
    <row r="127" spans="1:7" ht="38.25" x14ac:dyDescent="0.25">
      <c r="A127" s="47" t="s">
        <v>449</v>
      </c>
      <c r="B127" s="52" t="s">
        <v>417</v>
      </c>
      <c r="C127" s="53" t="s">
        <v>355</v>
      </c>
      <c r="D127" s="54">
        <v>13</v>
      </c>
      <c r="E127" s="88" t="s">
        <v>549</v>
      </c>
      <c r="F127" s="88">
        <v>200</v>
      </c>
      <c r="G127" s="98">
        <v>41435.769999999997</v>
      </c>
    </row>
    <row r="128" spans="1:7" ht="38.25" x14ac:dyDescent="0.25">
      <c r="A128" s="47" t="s">
        <v>550</v>
      </c>
      <c r="B128" s="52" t="s">
        <v>417</v>
      </c>
      <c r="C128" s="53" t="s">
        <v>355</v>
      </c>
      <c r="D128" s="54">
        <v>13</v>
      </c>
      <c r="E128" s="89">
        <v>79</v>
      </c>
      <c r="F128" s="88"/>
      <c r="G128" s="91">
        <f>G129</f>
        <v>13807315.15</v>
      </c>
    </row>
    <row r="129" spans="1:7" ht="38.25" x14ac:dyDescent="0.25">
      <c r="A129" s="47" t="s">
        <v>551</v>
      </c>
      <c r="B129" s="52" t="s">
        <v>417</v>
      </c>
      <c r="C129" s="53" t="s">
        <v>355</v>
      </c>
      <c r="D129" s="54">
        <v>13</v>
      </c>
      <c r="E129" s="89" t="s">
        <v>552</v>
      </c>
      <c r="F129" s="88"/>
      <c r="G129" s="91">
        <f>G130</f>
        <v>13807315.15</v>
      </c>
    </row>
    <row r="130" spans="1:7" ht="38.25" x14ac:dyDescent="0.25">
      <c r="A130" s="47" t="s">
        <v>553</v>
      </c>
      <c r="B130" s="52" t="s">
        <v>417</v>
      </c>
      <c r="C130" s="53" t="s">
        <v>355</v>
      </c>
      <c r="D130" s="54">
        <v>13</v>
      </c>
      <c r="E130" s="88" t="s">
        <v>554</v>
      </c>
      <c r="F130" s="88"/>
      <c r="G130" s="91">
        <f>G131+G132+G133</f>
        <v>13807315.15</v>
      </c>
    </row>
    <row r="131" spans="1:7" ht="76.5" x14ac:dyDescent="0.25">
      <c r="A131" s="47" t="s">
        <v>423</v>
      </c>
      <c r="B131" s="52" t="s">
        <v>417</v>
      </c>
      <c r="C131" s="53" t="s">
        <v>355</v>
      </c>
      <c r="D131" s="54">
        <v>13</v>
      </c>
      <c r="E131" s="88" t="s">
        <v>554</v>
      </c>
      <c r="F131" s="88">
        <v>100</v>
      </c>
      <c r="G131" s="92">
        <v>3707255.36</v>
      </c>
    </row>
    <row r="132" spans="1:7" ht="38.25" x14ac:dyDescent="0.25">
      <c r="A132" s="47" t="s">
        <v>449</v>
      </c>
      <c r="B132" s="52" t="s">
        <v>417</v>
      </c>
      <c r="C132" s="53" t="s">
        <v>355</v>
      </c>
      <c r="D132" s="54">
        <v>13</v>
      </c>
      <c r="E132" s="88" t="s">
        <v>554</v>
      </c>
      <c r="F132" s="88">
        <v>200</v>
      </c>
      <c r="G132" s="93">
        <v>10032771.83</v>
      </c>
    </row>
    <row r="133" spans="1:7" x14ac:dyDescent="0.25">
      <c r="A133" s="43" t="s">
        <v>476</v>
      </c>
      <c r="B133" s="52" t="s">
        <v>417</v>
      </c>
      <c r="C133" s="53" t="s">
        <v>355</v>
      </c>
      <c r="D133" s="54">
        <v>13</v>
      </c>
      <c r="E133" s="88" t="s">
        <v>554</v>
      </c>
      <c r="F133" s="88">
        <v>800</v>
      </c>
      <c r="G133" s="93">
        <v>67287.960000000006</v>
      </c>
    </row>
    <row r="134" spans="1:7" ht="25.5" x14ac:dyDescent="0.25">
      <c r="A134" s="43" t="s">
        <v>555</v>
      </c>
      <c r="B134" s="52" t="s">
        <v>417</v>
      </c>
      <c r="C134" s="53" t="s">
        <v>359</v>
      </c>
      <c r="D134" s="53" t="s">
        <v>556</v>
      </c>
      <c r="E134" s="88"/>
      <c r="F134" s="88"/>
      <c r="G134" s="91">
        <f>G135+G158</f>
        <v>3704856.22</v>
      </c>
    </row>
    <row r="135" spans="1:7" x14ac:dyDescent="0.25">
      <c r="A135" s="67" t="s">
        <v>371</v>
      </c>
      <c r="B135" s="52" t="s">
        <v>417</v>
      </c>
      <c r="C135" s="53" t="s">
        <v>359</v>
      </c>
      <c r="D135" s="53" t="s">
        <v>377</v>
      </c>
      <c r="E135" s="88"/>
      <c r="F135" s="88"/>
      <c r="G135" s="91">
        <f>G136</f>
        <v>3664856.22</v>
      </c>
    </row>
    <row r="136" spans="1:7" ht="76.5" x14ac:dyDescent="0.25">
      <c r="A136" s="43" t="s">
        <v>557</v>
      </c>
      <c r="B136" s="52" t="s">
        <v>417</v>
      </c>
      <c r="C136" s="53" t="s">
        <v>359</v>
      </c>
      <c r="D136" s="53" t="s">
        <v>377</v>
      </c>
      <c r="E136" s="88">
        <v>13</v>
      </c>
      <c r="F136" s="88"/>
      <c r="G136" s="91">
        <f>G137+G142</f>
        <v>3664856.22</v>
      </c>
    </row>
    <row r="137" spans="1:7" ht="140.25" x14ac:dyDescent="0.25">
      <c r="A137" s="43" t="s">
        <v>558</v>
      </c>
      <c r="B137" s="52" t="s">
        <v>417</v>
      </c>
      <c r="C137" s="53" t="s">
        <v>359</v>
      </c>
      <c r="D137" s="53" t="s">
        <v>377</v>
      </c>
      <c r="E137" s="88" t="s">
        <v>559</v>
      </c>
      <c r="F137" s="88"/>
      <c r="G137" s="91">
        <f>G138</f>
        <v>2339487.2200000002</v>
      </c>
    </row>
    <row r="138" spans="1:7" ht="63.75" x14ac:dyDescent="0.25">
      <c r="A138" s="43" t="s">
        <v>560</v>
      </c>
      <c r="B138" s="52" t="s">
        <v>417</v>
      </c>
      <c r="C138" s="53" t="s">
        <v>359</v>
      </c>
      <c r="D138" s="53" t="s">
        <v>377</v>
      </c>
      <c r="E138" s="88">
        <v>13102</v>
      </c>
      <c r="F138" s="88"/>
      <c r="G138" s="91">
        <f>G139</f>
        <v>2339487.2200000002</v>
      </c>
    </row>
    <row r="139" spans="1:7" ht="38.25" x14ac:dyDescent="0.25">
      <c r="A139" s="47" t="s">
        <v>561</v>
      </c>
      <c r="B139" s="52" t="s">
        <v>417</v>
      </c>
      <c r="C139" s="53" t="s">
        <v>359</v>
      </c>
      <c r="D139" s="53" t="s">
        <v>377</v>
      </c>
      <c r="E139" s="88" t="s">
        <v>562</v>
      </c>
      <c r="F139" s="88"/>
      <c r="G139" s="91">
        <f>G140+G141</f>
        <v>2339487.2200000002</v>
      </c>
    </row>
    <row r="140" spans="1:7" ht="76.5" x14ac:dyDescent="0.25">
      <c r="A140" s="43" t="s">
        <v>423</v>
      </c>
      <c r="B140" s="52" t="s">
        <v>417</v>
      </c>
      <c r="C140" s="53" t="s">
        <v>359</v>
      </c>
      <c r="D140" s="53" t="s">
        <v>377</v>
      </c>
      <c r="E140" s="88" t="s">
        <v>562</v>
      </c>
      <c r="F140" s="88">
        <v>100</v>
      </c>
      <c r="G140" s="92">
        <v>2339487.2200000002</v>
      </c>
    </row>
    <row r="141" spans="1:7" ht="38.25" x14ac:dyDescent="0.25">
      <c r="A141" s="47" t="s">
        <v>449</v>
      </c>
      <c r="B141" s="52" t="s">
        <v>417</v>
      </c>
      <c r="C141" s="53" t="s">
        <v>359</v>
      </c>
      <c r="D141" s="53" t="s">
        <v>377</v>
      </c>
      <c r="E141" s="88" t="s">
        <v>562</v>
      </c>
      <c r="F141" s="88">
        <v>200</v>
      </c>
      <c r="G141" s="99">
        <v>0</v>
      </c>
    </row>
    <row r="142" spans="1:7" ht="127.5" x14ac:dyDescent="0.25">
      <c r="A142" s="43" t="s">
        <v>563</v>
      </c>
      <c r="B142" s="52" t="s">
        <v>417</v>
      </c>
      <c r="C142" s="53" t="s">
        <v>359</v>
      </c>
      <c r="D142" s="53" t="s">
        <v>377</v>
      </c>
      <c r="E142" s="88" t="s">
        <v>564</v>
      </c>
      <c r="F142" s="88"/>
      <c r="G142" s="91">
        <f>G143+G152+G155</f>
        <v>1325369</v>
      </c>
    </row>
    <row r="143" spans="1:7" ht="63.75" x14ac:dyDescent="0.25">
      <c r="A143" s="43" t="s">
        <v>565</v>
      </c>
      <c r="B143" s="52" t="s">
        <v>417</v>
      </c>
      <c r="C143" s="53" t="s">
        <v>359</v>
      </c>
      <c r="D143" s="53" t="s">
        <v>377</v>
      </c>
      <c r="E143" s="88" t="s">
        <v>566</v>
      </c>
      <c r="F143" s="88"/>
      <c r="G143" s="91">
        <f>G144+G146+G148+G150</f>
        <v>801745</v>
      </c>
    </row>
    <row r="144" spans="1:7" ht="63.75" x14ac:dyDescent="0.25">
      <c r="A144" s="43" t="s">
        <v>567</v>
      </c>
      <c r="B144" s="52" t="s">
        <v>417</v>
      </c>
      <c r="C144" s="53" t="s">
        <v>359</v>
      </c>
      <c r="D144" s="53" t="s">
        <v>377</v>
      </c>
      <c r="E144" s="88" t="s">
        <v>568</v>
      </c>
      <c r="F144" s="88"/>
      <c r="G144" s="91">
        <f>SUM(G145)</f>
        <v>683550</v>
      </c>
    </row>
    <row r="145" spans="1:7" ht="38.25" x14ac:dyDescent="0.25">
      <c r="A145" s="43" t="s">
        <v>503</v>
      </c>
      <c r="B145" s="52" t="s">
        <v>417</v>
      </c>
      <c r="C145" s="53" t="s">
        <v>569</v>
      </c>
      <c r="D145" s="53" t="s">
        <v>377</v>
      </c>
      <c r="E145" s="88" t="s">
        <v>570</v>
      </c>
      <c r="F145" s="88">
        <v>414</v>
      </c>
      <c r="G145" s="91">
        <v>683550</v>
      </c>
    </row>
    <row r="146" spans="1:7" ht="63.75" x14ac:dyDescent="0.25">
      <c r="A146" s="43" t="s">
        <v>567</v>
      </c>
      <c r="B146" s="52" t="s">
        <v>417</v>
      </c>
      <c r="C146" s="53" t="s">
        <v>359</v>
      </c>
      <c r="D146" s="53" t="s">
        <v>377</v>
      </c>
      <c r="E146" s="88" t="s">
        <v>571</v>
      </c>
      <c r="F146" s="88"/>
      <c r="G146" s="91">
        <f>SUM(G147)</f>
        <v>21140</v>
      </c>
    </row>
    <row r="147" spans="1:7" ht="38.25" x14ac:dyDescent="0.25">
      <c r="A147" s="43" t="s">
        <v>503</v>
      </c>
      <c r="B147" s="52" t="s">
        <v>417</v>
      </c>
      <c r="C147" s="53" t="s">
        <v>359</v>
      </c>
      <c r="D147" s="53" t="s">
        <v>377</v>
      </c>
      <c r="E147" s="88" t="s">
        <v>571</v>
      </c>
      <c r="F147" s="88">
        <v>414</v>
      </c>
      <c r="G147" s="91">
        <v>21140</v>
      </c>
    </row>
    <row r="148" spans="1:7" ht="51" x14ac:dyDescent="0.25">
      <c r="A148" s="47" t="s">
        <v>572</v>
      </c>
      <c r="B148" s="52" t="s">
        <v>417</v>
      </c>
      <c r="C148" s="53" t="s">
        <v>359</v>
      </c>
      <c r="D148" s="53" t="s">
        <v>377</v>
      </c>
      <c r="E148" s="88" t="s">
        <v>573</v>
      </c>
      <c r="F148" s="88"/>
      <c r="G148" s="91">
        <f>G149</f>
        <v>37905</v>
      </c>
    </row>
    <row r="149" spans="1:7" ht="38.25" x14ac:dyDescent="0.25">
      <c r="A149" s="47" t="s">
        <v>449</v>
      </c>
      <c r="B149" s="52" t="s">
        <v>417</v>
      </c>
      <c r="C149" s="53" t="s">
        <v>359</v>
      </c>
      <c r="D149" s="53" t="s">
        <v>377</v>
      </c>
      <c r="E149" s="88" t="s">
        <v>573</v>
      </c>
      <c r="F149" s="88">
        <v>200</v>
      </c>
      <c r="G149" s="92">
        <v>37905</v>
      </c>
    </row>
    <row r="150" spans="1:7" ht="25.5" x14ac:dyDescent="0.25">
      <c r="A150" s="43" t="s">
        <v>574</v>
      </c>
      <c r="B150" s="52" t="s">
        <v>417</v>
      </c>
      <c r="C150" s="53" t="s">
        <v>359</v>
      </c>
      <c r="D150" s="53" t="s">
        <v>377</v>
      </c>
      <c r="E150" s="108" t="s">
        <v>575</v>
      </c>
      <c r="F150" s="88"/>
      <c r="G150" s="96">
        <f>G151</f>
        <v>59150</v>
      </c>
    </row>
    <row r="151" spans="1:7" ht="38.25" x14ac:dyDescent="0.25">
      <c r="A151" s="47" t="s">
        <v>449</v>
      </c>
      <c r="B151" s="52" t="s">
        <v>417</v>
      </c>
      <c r="C151" s="53" t="s">
        <v>359</v>
      </c>
      <c r="D151" s="53" t="s">
        <v>377</v>
      </c>
      <c r="E151" s="108" t="s">
        <v>575</v>
      </c>
      <c r="F151" s="88">
        <v>200</v>
      </c>
      <c r="G151" s="93">
        <v>59150</v>
      </c>
    </row>
    <row r="152" spans="1:7" ht="76.5" x14ac:dyDescent="0.25">
      <c r="A152" s="43" t="s">
        <v>576</v>
      </c>
      <c r="B152" s="52" t="s">
        <v>417</v>
      </c>
      <c r="C152" s="53" t="s">
        <v>359</v>
      </c>
      <c r="D152" s="53" t="s">
        <v>377</v>
      </c>
      <c r="E152" s="88" t="s">
        <v>577</v>
      </c>
      <c r="F152" s="88"/>
      <c r="G152" s="91">
        <f>G153</f>
        <v>448624</v>
      </c>
    </row>
    <row r="153" spans="1:7" ht="51" x14ac:dyDescent="0.25">
      <c r="A153" s="43" t="s">
        <v>572</v>
      </c>
      <c r="B153" s="52" t="s">
        <v>417</v>
      </c>
      <c r="C153" s="53" t="s">
        <v>359</v>
      </c>
      <c r="D153" s="53" t="s">
        <v>377</v>
      </c>
      <c r="E153" s="88" t="s">
        <v>578</v>
      </c>
      <c r="F153" s="88"/>
      <c r="G153" s="91">
        <f>G154</f>
        <v>448624</v>
      </c>
    </row>
    <row r="154" spans="1:7" ht="38.25" x14ac:dyDescent="0.25">
      <c r="A154" s="43" t="s">
        <v>449</v>
      </c>
      <c r="B154" s="52" t="s">
        <v>417</v>
      </c>
      <c r="C154" s="53" t="s">
        <v>359</v>
      </c>
      <c r="D154" s="53" t="s">
        <v>377</v>
      </c>
      <c r="E154" s="88" t="s">
        <v>578</v>
      </c>
      <c r="F154" s="88">
        <v>200</v>
      </c>
      <c r="G154" s="92">
        <v>448624</v>
      </c>
    </row>
    <row r="155" spans="1:7" ht="51" x14ac:dyDescent="0.25">
      <c r="A155" s="43" t="s">
        <v>579</v>
      </c>
      <c r="B155" s="52" t="s">
        <v>417</v>
      </c>
      <c r="C155" s="53" t="s">
        <v>359</v>
      </c>
      <c r="D155" s="53" t="s">
        <v>377</v>
      </c>
      <c r="E155" s="88" t="s">
        <v>580</v>
      </c>
      <c r="F155" s="88"/>
      <c r="G155" s="92">
        <f>G156</f>
        <v>75000</v>
      </c>
    </row>
    <row r="156" spans="1:7" ht="38.25" x14ac:dyDescent="0.25">
      <c r="A156" s="43" t="s">
        <v>581</v>
      </c>
      <c r="B156" s="52" t="s">
        <v>417</v>
      </c>
      <c r="C156" s="53" t="s">
        <v>359</v>
      </c>
      <c r="D156" s="53" t="s">
        <v>377</v>
      </c>
      <c r="E156" s="88" t="s">
        <v>582</v>
      </c>
      <c r="F156" s="88"/>
      <c r="G156" s="92">
        <f>G157</f>
        <v>75000</v>
      </c>
    </row>
    <row r="157" spans="1:7" ht="38.25" x14ac:dyDescent="0.25">
      <c r="A157" s="43" t="s">
        <v>503</v>
      </c>
      <c r="B157" s="52" t="s">
        <v>417</v>
      </c>
      <c r="C157" s="53" t="s">
        <v>359</v>
      </c>
      <c r="D157" s="53" t="s">
        <v>377</v>
      </c>
      <c r="E157" s="88" t="s">
        <v>582</v>
      </c>
      <c r="F157" s="88">
        <v>414</v>
      </c>
      <c r="G157" s="92">
        <v>75000</v>
      </c>
    </row>
    <row r="158" spans="1:7" ht="38.25" x14ac:dyDescent="0.25">
      <c r="A158" s="43" t="s">
        <v>457</v>
      </c>
      <c r="B158" s="52" t="s">
        <v>417</v>
      </c>
      <c r="C158" s="53" t="s">
        <v>359</v>
      </c>
      <c r="D158" s="53" t="s">
        <v>404</v>
      </c>
      <c r="E158" s="88" t="s">
        <v>583</v>
      </c>
      <c r="F158" s="88"/>
      <c r="G158" s="91">
        <f>G159</f>
        <v>40000</v>
      </c>
    </row>
    <row r="159" spans="1:7" ht="89.25" x14ac:dyDescent="0.25">
      <c r="A159" s="43" t="s">
        <v>584</v>
      </c>
      <c r="B159" s="52" t="s">
        <v>417</v>
      </c>
      <c r="C159" s="53" t="s">
        <v>359</v>
      </c>
      <c r="D159" s="53" t="s">
        <v>404</v>
      </c>
      <c r="E159" s="88" t="s">
        <v>528</v>
      </c>
      <c r="F159" s="88"/>
      <c r="G159" s="91">
        <f>G160</f>
        <v>40000</v>
      </c>
    </row>
    <row r="160" spans="1:7" ht="38.25" x14ac:dyDescent="0.25">
      <c r="A160" s="62" t="s">
        <v>585</v>
      </c>
      <c r="B160" s="52" t="s">
        <v>417</v>
      </c>
      <c r="C160" s="53" t="s">
        <v>359</v>
      </c>
      <c r="D160" s="53" t="s">
        <v>404</v>
      </c>
      <c r="E160" s="89">
        <v>12202</v>
      </c>
      <c r="F160" s="88"/>
      <c r="G160" s="91">
        <f>G161</f>
        <v>40000</v>
      </c>
    </row>
    <row r="161" spans="1:7" ht="38.25" x14ac:dyDescent="0.25">
      <c r="A161" s="62" t="s">
        <v>586</v>
      </c>
      <c r="B161" s="52" t="s">
        <v>417</v>
      </c>
      <c r="C161" s="53" t="s">
        <v>359</v>
      </c>
      <c r="D161" s="53" t="s">
        <v>404</v>
      </c>
      <c r="E161" s="88" t="s">
        <v>587</v>
      </c>
      <c r="F161" s="88"/>
      <c r="G161" s="91">
        <f>G162+G163</f>
        <v>40000</v>
      </c>
    </row>
    <row r="162" spans="1:7" ht="38.25" x14ac:dyDescent="0.25">
      <c r="A162" s="47" t="s">
        <v>449</v>
      </c>
      <c r="B162" s="52" t="s">
        <v>417</v>
      </c>
      <c r="C162" s="53" t="s">
        <v>359</v>
      </c>
      <c r="D162" s="53" t="s">
        <v>404</v>
      </c>
      <c r="E162" s="88" t="s">
        <v>587</v>
      </c>
      <c r="F162" s="88">
        <v>200</v>
      </c>
      <c r="G162" s="93">
        <v>0</v>
      </c>
    </row>
    <row r="163" spans="1:7" ht="25.5" x14ac:dyDescent="0.25">
      <c r="A163" s="47" t="s">
        <v>533</v>
      </c>
      <c r="B163" s="52" t="s">
        <v>417</v>
      </c>
      <c r="C163" s="53" t="s">
        <v>359</v>
      </c>
      <c r="D163" s="53" t="s">
        <v>404</v>
      </c>
      <c r="E163" s="88" t="s">
        <v>587</v>
      </c>
      <c r="F163" s="88">
        <v>300</v>
      </c>
      <c r="G163" s="93">
        <v>40000</v>
      </c>
    </row>
    <row r="164" spans="1:7" x14ac:dyDescent="0.25">
      <c r="A164" s="43" t="s">
        <v>373</v>
      </c>
      <c r="B164" s="52" t="s">
        <v>417</v>
      </c>
      <c r="C164" s="53" t="s">
        <v>361</v>
      </c>
      <c r="D164" s="53" t="s">
        <v>556</v>
      </c>
      <c r="E164" s="88"/>
      <c r="F164" s="88"/>
      <c r="G164" s="91">
        <f>G165+G171+G193</f>
        <v>45798603.980000004</v>
      </c>
    </row>
    <row r="165" spans="1:7" x14ac:dyDescent="0.25">
      <c r="A165" s="43" t="s">
        <v>374</v>
      </c>
      <c r="B165" s="52" t="s">
        <v>417</v>
      </c>
      <c r="C165" s="53" t="s">
        <v>361</v>
      </c>
      <c r="D165" s="53" t="s">
        <v>375</v>
      </c>
      <c r="E165" s="88"/>
      <c r="F165" s="88"/>
      <c r="G165" s="91">
        <f>G166</f>
        <v>2000000</v>
      </c>
    </row>
    <row r="166" spans="1:7" ht="63.75" x14ac:dyDescent="0.25">
      <c r="A166" s="47" t="s">
        <v>521</v>
      </c>
      <c r="B166" s="52" t="s">
        <v>417</v>
      </c>
      <c r="C166" s="53" t="s">
        <v>361</v>
      </c>
      <c r="D166" s="53" t="s">
        <v>375</v>
      </c>
      <c r="E166" s="88">
        <v>11</v>
      </c>
      <c r="F166" s="88"/>
      <c r="G166" s="91">
        <f>G167</f>
        <v>2000000</v>
      </c>
    </row>
    <row r="167" spans="1:7" ht="38.25" x14ac:dyDescent="0.25">
      <c r="A167" s="43" t="s">
        <v>588</v>
      </c>
      <c r="B167" s="52" t="s">
        <v>417</v>
      </c>
      <c r="C167" s="53" t="s">
        <v>361</v>
      </c>
      <c r="D167" s="53" t="s">
        <v>375</v>
      </c>
      <c r="E167" s="88" t="s">
        <v>589</v>
      </c>
      <c r="F167" s="88"/>
      <c r="G167" s="91">
        <f>G169</f>
        <v>2000000</v>
      </c>
    </row>
    <row r="168" spans="1:7" ht="114.75" x14ac:dyDescent="0.25">
      <c r="A168" s="68" t="s">
        <v>590</v>
      </c>
      <c r="B168" s="52" t="s">
        <v>417</v>
      </c>
      <c r="C168" s="53" t="s">
        <v>361</v>
      </c>
      <c r="D168" s="53" t="s">
        <v>375</v>
      </c>
      <c r="E168" s="88" t="s">
        <v>591</v>
      </c>
      <c r="F168" s="88"/>
      <c r="G168" s="91">
        <f>G169</f>
        <v>2000000</v>
      </c>
    </row>
    <row r="169" spans="1:7" ht="25.5" x14ac:dyDescent="0.25">
      <c r="A169" s="43" t="s">
        <v>592</v>
      </c>
      <c r="B169" s="52" t="s">
        <v>417</v>
      </c>
      <c r="C169" s="53" t="s">
        <v>361</v>
      </c>
      <c r="D169" s="53" t="s">
        <v>375</v>
      </c>
      <c r="E169" s="88" t="s">
        <v>593</v>
      </c>
      <c r="F169" s="88"/>
      <c r="G169" s="91">
        <f>G170</f>
        <v>2000000</v>
      </c>
    </row>
    <row r="170" spans="1:7" x14ac:dyDescent="0.25">
      <c r="A170" s="43" t="s">
        <v>476</v>
      </c>
      <c r="B170" s="52" t="s">
        <v>417</v>
      </c>
      <c r="C170" s="53" t="s">
        <v>361</v>
      </c>
      <c r="D170" s="53" t="s">
        <v>375</v>
      </c>
      <c r="E170" s="88" t="s">
        <v>593</v>
      </c>
      <c r="F170" s="88">
        <v>800</v>
      </c>
      <c r="G170" s="92">
        <v>2000000</v>
      </c>
    </row>
    <row r="171" spans="1:7" x14ac:dyDescent="0.25">
      <c r="A171" s="43" t="s">
        <v>376</v>
      </c>
      <c r="B171" s="52" t="s">
        <v>417</v>
      </c>
      <c r="C171" s="53" t="s">
        <v>361</v>
      </c>
      <c r="D171" s="53" t="s">
        <v>377</v>
      </c>
      <c r="E171" s="88"/>
      <c r="F171" s="88"/>
      <c r="G171" s="92">
        <f>G172</f>
        <v>43798603.980000004</v>
      </c>
    </row>
    <row r="172" spans="1:7" ht="63.75" x14ac:dyDescent="0.25">
      <c r="A172" s="47" t="s">
        <v>594</v>
      </c>
      <c r="B172" s="52" t="s">
        <v>417</v>
      </c>
      <c r="C172" s="53" t="s">
        <v>361</v>
      </c>
      <c r="D172" s="53" t="s">
        <v>377</v>
      </c>
      <c r="E172" s="88">
        <v>11</v>
      </c>
      <c r="F172" s="88"/>
      <c r="G172" s="92">
        <f>G173</f>
        <v>43798603.980000004</v>
      </c>
    </row>
    <row r="173" spans="1:7" ht="38.25" x14ac:dyDescent="0.25">
      <c r="A173" s="47" t="s">
        <v>595</v>
      </c>
      <c r="B173" s="52" t="s">
        <v>417</v>
      </c>
      <c r="C173" s="53" t="s">
        <v>361</v>
      </c>
      <c r="D173" s="53" t="s">
        <v>377</v>
      </c>
      <c r="E173" s="88" t="s">
        <v>596</v>
      </c>
      <c r="F173" s="88"/>
      <c r="G173" s="92">
        <f>G174+G179</f>
        <v>43798603.980000004</v>
      </c>
    </row>
    <row r="174" spans="1:7" ht="76.5" x14ac:dyDescent="0.25">
      <c r="A174" s="68" t="s">
        <v>597</v>
      </c>
      <c r="B174" s="52" t="s">
        <v>417</v>
      </c>
      <c r="C174" s="53" t="s">
        <v>361</v>
      </c>
      <c r="D174" s="53" t="s">
        <v>377</v>
      </c>
      <c r="E174" s="88" t="s">
        <v>598</v>
      </c>
      <c r="F174" s="88"/>
      <c r="G174" s="92">
        <f>G177+G175</f>
        <v>19767618.079999998</v>
      </c>
    </row>
    <row r="175" spans="1:7" ht="63.75" x14ac:dyDescent="0.25">
      <c r="A175" s="69" t="s">
        <v>599</v>
      </c>
      <c r="B175" s="52" t="s">
        <v>417</v>
      </c>
      <c r="C175" s="53" t="s">
        <v>361</v>
      </c>
      <c r="D175" s="53" t="s">
        <v>377</v>
      </c>
      <c r="E175" s="88" t="s">
        <v>600</v>
      </c>
      <c r="F175" s="88"/>
      <c r="G175" s="92">
        <f>G176</f>
        <v>4964451.47</v>
      </c>
    </row>
    <row r="176" spans="1:7" ht="38.25" x14ac:dyDescent="0.25">
      <c r="A176" s="43" t="s">
        <v>503</v>
      </c>
      <c r="B176" s="52" t="s">
        <v>417</v>
      </c>
      <c r="C176" s="53" t="s">
        <v>361</v>
      </c>
      <c r="D176" s="53" t="s">
        <v>377</v>
      </c>
      <c r="E176" s="88" t="s">
        <v>600</v>
      </c>
      <c r="F176" s="88">
        <v>400</v>
      </c>
      <c r="G176" s="92">
        <v>4964451.47</v>
      </c>
    </row>
    <row r="177" spans="1:7" ht="38.25" x14ac:dyDescent="0.25">
      <c r="A177" s="43" t="s">
        <v>601</v>
      </c>
      <c r="B177" s="52" t="s">
        <v>417</v>
      </c>
      <c r="C177" s="53" t="s">
        <v>361</v>
      </c>
      <c r="D177" s="53" t="s">
        <v>377</v>
      </c>
      <c r="E177" s="88" t="s">
        <v>602</v>
      </c>
      <c r="F177" s="88"/>
      <c r="G177" s="92">
        <f>G178</f>
        <v>14803166.609999999</v>
      </c>
    </row>
    <row r="178" spans="1:7" ht="38.25" x14ac:dyDescent="0.25">
      <c r="A178" s="47" t="s">
        <v>449</v>
      </c>
      <c r="B178" s="52" t="s">
        <v>417</v>
      </c>
      <c r="C178" s="53" t="s">
        <v>361</v>
      </c>
      <c r="D178" s="53" t="s">
        <v>377</v>
      </c>
      <c r="E178" s="88" t="s">
        <v>602</v>
      </c>
      <c r="F178" s="88">
        <v>200</v>
      </c>
      <c r="G178" s="93">
        <v>14803166.609999999</v>
      </c>
    </row>
    <row r="179" spans="1:7" ht="102" x14ac:dyDescent="0.25">
      <c r="A179" s="68" t="s">
        <v>603</v>
      </c>
      <c r="B179" s="52" t="s">
        <v>417</v>
      </c>
      <c r="C179" s="53" t="s">
        <v>361</v>
      </c>
      <c r="D179" s="53" t="s">
        <v>377</v>
      </c>
      <c r="E179" s="88" t="s">
        <v>604</v>
      </c>
      <c r="F179" s="88"/>
      <c r="G179" s="93">
        <f>G180+G182+G184+G186+G188+G190</f>
        <v>24030985.900000002</v>
      </c>
    </row>
    <row r="180" spans="1:7" ht="64.5" x14ac:dyDescent="0.25">
      <c r="A180" s="70" t="s">
        <v>599</v>
      </c>
      <c r="B180" s="71" t="s">
        <v>417</v>
      </c>
      <c r="C180" s="44" t="s">
        <v>361</v>
      </c>
      <c r="D180" s="44" t="s">
        <v>377</v>
      </c>
      <c r="E180" s="88" t="s">
        <v>605</v>
      </c>
      <c r="F180" s="88"/>
      <c r="G180" s="93">
        <f>G181</f>
        <v>17069860</v>
      </c>
    </row>
    <row r="181" spans="1:7" ht="38.25" x14ac:dyDescent="0.25">
      <c r="A181" s="47" t="s">
        <v>449</v>
      </c>
      <c r="B181" s="71" t="s">
        <v>417</v>
      </c>
      <c r="C181" s="44" t="s">
        <v>361</v>
      </c>
      <c r="D181" s="44" t="s">
        <v>377</v>
      </c>
      <c r="E181" s="88" t="s">
        <v>605</v>
      </c>
      <c r="F181" s="88">
        <v>200</v>
      </c>
      <c r="G181" s="93">
        <v>17069860</v>
      </c>
    </row>
    <row r="182" spans="1:7" ht="38.25" x14ac:dyDescent="0.25">
      <c r="A182" s="43" t="s">
        <v>606</v>
      </c>
      <c r="B182" s="52" t="s">
        <v>417</v>
      </c>
      <c r="C182" s="44" t="s">
        <v>361</v>
      </c>
      <c r="D182" s="44" t="s">
        <v>377</v>
      </c>
      <c r="E182" s="88" t="s">
        <v>607</v>
      </c>
      <c r="F182" s="88"/>
      <c r="G182" s="93">
        <f>G183</f>
        <v>1800000</v>
      </c>
    </row>
    <row r="183" spans="1:7" ht="38.25" x14ac:dyDescent="0.25">
      <c r="A183" s="47" t="s">
        <v>449</v>
      </c>
      <c r="B183" s="52" t="s">
        <v>417</v>
      </c>
      <c r="C183" s="44" t="s">
        <v>361</v>
      </c>
      <c r="D183" s="44" t="s">
        <v>377</v>
      </c>
      <c r="E183" s="88" t="s">
        <v>607</v>
      </c>
      <c r="F183" s="88">
        <v>200</v>
      </c>
      <c r="G183" s="93">
        <v>1800000</v>
      </c>
    </row>
    <row r="184" spans="1:7" ht="38.25" x14ac:dyDescent="0.25">
      <c r="A184" s="43" t="s">
        <v>608</v>
      </c>
      <c r="B184" s="52" t="s">
        <v>417</v>
      </c>
      <c r="C184" s="44" t="s">
        <v>361</v>
      </c>
      <c r="D184" s="44" t="s">
        <v>377</v>
      </c>
      <c r="E184" s="88" t="s">
        <v>609</v>
      </c>
      <c r="F184" s="88"/>
      <c r="G184" s="93">
        <f>G185</f>
        <v>1753000</v>
      </c>
    </row>
    <row r="185" spans="1:7" ht="38.25" x14ac:dyDescent="0.25">
      <c r="A185" s="47" t="s">
        <v>449</v>
      </c>
      <c r="B185" s="52" t="s">
        <v>417</v>
      </c>
      <c r="C185" s="44" t="s">
        <v>361</v>
      </c>
      <c r="D185" s="44" t="s">
        <v>377</v>
      </c>
      <c r="E185" s="88" t="s">
        <v>609</v>
      </c>
      <c r="F185" s="88">
        <v>200</v>
      </c>
      <c r="G185" s="93">
        <v>1753000</v>
      </c>
    </row>
    <row r="186" spans="1:7" ht="51" x14ac:dyDescent="0.25">
      <c r="A186" s="43" t="s">
        <v>610</v>
      </c>
      <c r="B186" s="52" t="s">
        <v>417</v>
      </c>
      <c r="C186" s="44" t="s">
        <v>361</v>
      </c>
      <c r="D186" s="44" t="s">
        <v>377</v>
      </c>
      <c r="E186" s="88" t="s">
        <v>611</v>
      </c>
      <c r="F186" s="88"/>
      <c r="G186" s="93">
        <f>G187</f>
        <v>1711523.1</v>
      </c>
    </row>
    <row r="187" spans="1:7" ht="38.25" x14ac:dyDescent="0.25">
      <c r="A187" s="47" t="s">
        <v>449</v>
      </c>
      <c r="B187" s="52" t="s">
        <v>417</v>
      </c>
      <c r="C187" s="44" t="s">
        <v>361</v>
      </c>
      <c r="D187" s="44" t="s">
        <v>377</v>
      </c>
      <c r="E187" s="88" t="s">
        <v>611</v>
      </c>
      <c r="F187" s="88">
        <v>200</v>
      </c>
      <c r="G187" s="93">
        <v>1711523.1</v>
      </c>
    </row>
    <row r="188" spans="1:7" ht="51" x14ac:dyDescent="0.25">
      <c r="A188" s="43" t="s">
        <v>612</v>
      </c>
      <c r="B188" s="52" t="s">
        <v>417</v>
      </c>
      <c r="C188" s="44" t="s">
        <v>361</v>
      </c>
      <c r="D188" s="44" t="s">
        <v>377</v>
      </c>
      <c r="E188" s="88" t="s">
        <v>613</v>
      </c>
      <c r="F188" s="88"/>
      <c r="G188" s="93">
        <f>G189</f>
        <v>1168666.8</v>
      </c>
    </row>
    <row r="189" spans="1:7" ht="38.25" x14ac:dyDescent="0.25">
      <c r="A189" s="47" t="s">
        <v>449</v>
      </c>
      <c r="B189" s="52" t="s">
        <v>417</v>
      </c>
      <c r="C189" s="44" t="s">
        <v>361</v>
      </c>
      <c r="D189" s="44" t="s">
        <v>377</v>
      </c>
      <c r="E189" s="88" t="s">
        <v>613</v>
      </c>
      <c r="F189" s="88">
        <v>200</v>
      </c>
      <c r="G189" s="93">
        <v>1168666.8</v>
      </c>
    </row>
    <row r="190" spans="1:7" ht="63.75" x14ac:dyDescent="0.25">
      <c r="A190" s="69" t="s">
        <v>599</v>
      </c>
      <c r="B190" s="52" t="s">
        <v>417</v>
      </c>
      <c r="C190" s="53" t="s">
        <v>361</v>
      </c>
      <c r="D190" s="53" t="s">
        <v>377</v>
      </c>
      <c r="E190" s="88" t="s">
        <v>614</v>
      </c>
      <c r="F190" s="88"/>
      <c r="G190" s="92">
        <f>G192+G191</f>
        <v>527936</v>
      </c>
    </row>
    <row r="191" spans="1:7" ht="38.25" x14ac:dyDescent="0.25">
      <c r="A191" s="47" t="s">
        <v>449</v>
      </c>
      <c r="B191" s="52" t="s">
        <v>417</v>
      </c>
      <c r="C191" s="53" t="s">
        <v>361</v>
      </c>
      <c r="D191" s="53" t="s">
        <v>377</v>
      </c>
      <c r="E191" s="88" t="s">
        <v>614</v>
      </c>
      <c r="F191" s="88">
        <v>200</v>
      </c>
      <c r="G191" s="93">
        <v>527936</v>
      </c>
    </row>
    <row r="192" spans="1:7" ht="38.25" x14ac:dyDescent="0.25">
      <c r="A192" s="43" t="s">
        <v>503</v>
      </c>
      <c r="B192" s="52" t="s">
        <v>417</v>
      </c>
      <c r="C192" s="53" t="s">
        <v>361</v>
      </c>
      <c r="D192" s="53" t="s">
        <v>377</v>
      </c>
      <c r="E192" s="88" t="s">
        <v>614</v>
      </c>
      <c r="F192" s="88">
        <v>400</v>
      </c>
      <c r="G192" s="93">
        <v>0</v>
      </c>
    </row>
    <row r="193" spans="1:7" ht="38.25" x14ac:dyDescent="0.25">
      <c r="A193" s="43" t="s">
        <v>615</v>
      </c>
      <c r="B193" s="52" t="s">
        <v>417</v>
      </c>
      <c r="C193" s="44" t="s">
        <v>361</v>
      </c>
      <c r="D193" s="45">
        <v>12</v>
      </c>
      <c r="E193" s="88">
        <v>15</v>
      </c>
      <c r="F193" s="88"/>
      <c r="G193" s="92">
        <f>G194</f>
        <v>0</v>
      </c>
    </row>
    <row r="194" spans="1:7" ht="63.75" x14ac:dyDescent="0.25">
      <c r="A194" s="43" t="s">
        <v>616</v>
      </c>
      <c r="B194" s="52" t="s">
        <v>417</v>
      </c>
      <c r="C194" s="44" t="s">
        <v>361</v>
      </c>
      <c r="D194" s="45">
        <v>12</v>
      </c>
      <c r="E194" s="88" t="s">
        <v>617</v>
      </c>
      <c r="F194" s="88"/>
      <c r="G194" s="92">
        <f>G195</f>
        <v>0</v>
      </c>
    </row>
    <row r="195" spans="1:7" ht="76.5" x14ac:dyDescent="0.25">
      <c r="A195" s="43" t="s">
        <v>618</v>
      </c>
      <c r="B195" s="52" t="s">
        <v>417</v>
      </c>
      <c r="C195" s="44" t="s">
        <v>361</v>
      </c>
      <c r="D195" s="45">
        <v>12</v>
      </c>
      <c r="E195" s="88">
        <v>15106</v>
      </c>
      <c r="F195" s="88"/>
      <c r="G195" s="92">
        <f>G196</f>
        <v>0</v>
      </c>
    </row>
    <row r="196" spans="1:7" ht="38.25" x14ac:dyDescent="0.25">
      <c r="A196" s="43" t="s">
        <v>619</v>
      </c>
      <c r="B196" s="52" t="s">
        <v>417</v>
      </c>
      <c r="C196" s="44" t="s">
        <v>361</v>
      </c>
      <c r="D196" s="45">
        <v>12</v>
      </c>
      <c r="E196" s="88" t="s">
        <v>620</v>
      </c>
      <c r="F196" s="88"/>
      <c r="G196" s="92">
        <f>G197</f>
        <v>0</v>
      </c>
    </row>
    <row r="197" spans="1:7" ht="38.25" x14ac:dyDescent="0.25">
      <c r="A197" s="47" t="s">
        <v>449</v>
      </c>
      <c r="B197" s="52" t="s">
        <v>417</v>
      </c>
      <c r="C197" s="44" t="s">
        <v>361</v>
      </c>
      <c r="D197" s="45">
        <v>12</v>
      </c>
      <c r="E197" s="88" t="s">
        <v>620</v>
      </c>
      <c r="F197" s="88">
        <v>200</v>
      </c>
      <c r="G197" s="92">
        <v>0</v>
      </c>
    </row>
    <row r="198" spans="1:7" ht="25.5" x14ac:dyDescent="0.25">
      <c r="A198" s="47" t="s">
        <v>380</v>
      </c>
      <c r="B198" s="52" t="s">
        <v>417</v>
      </c>
      <c r="C198" s="57" t="s">
        <v>363</v>
      </c>
      <c r="D198" s="57" t="s">
        <v>556</v>
      </c>
      <c r="E198" s="88"/>
      <c r="F198" s="88"/>
      <c r="G198" s="91">
        <f>G205+G199</f>
        <v>34935413.969999999</v>
      </c>
    </row>
    <row r="199" spans="1:7" x14ac:dyDescent="0.25">
      <c r="A199" s="47" t="s">
        <v>381</v>
      </c>
      <c r="B199" s="52" t="s">
        <v>417</v>
      </c>
      <c r="C199" s="57" t="s">
        <v>363</v>
      </c>
      <c r="D199" s="57" t="s">
        <v>355</v>
      </c>
      <c r="E199" s="88"/>
      <c r="F199" s="88"/>
      <c r="G199" s="91">
        <f>G200</f>
        <v>10936.44</v>
      </c>
    </row>
    <row r="200" spans="1:7" ht="51" x14ac:dyDescent="0.25">
      <c r="A200" s="72" t="s">
        <v>621</v>
      </c>
      <c r="B200" s="52" t="s">
        <v>417</v>
      </c>
      <c r="C200" s="57" t="s">
        <v>363</v>
      </c>
      <c r="D200" s="57" t="s">
        <v>355</v>
      </c>
      <c r="E200" s="108" t="s">
        <v>384</v>
      </c>
      <c r="F200" s="88"/>
      <c r="G200" s="91">
        <f>G201</f>
        <v>10936.44</v>
      </c>
    </row>
    <row r="201" spans="1:7" ht="102" x14ac:dyDescent="0.25">
      <c r="A201" s="43" t="s">
        <v>622</v>
      </c>
      <c r="B201" s="52" t="s">
        <v>417</v>
      </c>
      <c r="C201" s="57" t="s">
        <v>363</v>
      </c>
      <c r="D201" s="57" t="s">
        <v>355</v>
      </c>
      <c r="E201" s="88" t="s">
        <v>623</v>
      </c>
      <c r="F201" s="88"/>
      <c r="G201" s="91">
        <f>G202</f>
        <v>10936.44</v>
      </c>
    </row>
    <row r="202" spans="1:7" ht="102" x14ac:dyDescent="0.25">
      <c r="A202" s="43" t="s">
        <v>622</v>
      </c>
      <c r="B202" s="52" t="s">
        <v>417</v>
      </c>
      <c r="C202" s="57" t="s">
        <v>363</v>
      </c>
      <c r="D202" s="57" t="s">
        <v>355</v>
      </c>
      <c r="E202" s="88" t="s">
        <v>624</v>
      </c>
      <c r="F202" s="88"/>
      <c r="G202" s="91">
        <f>G203</f>
        <v>10936.44</v>
      </c>
    </row>
    <row r="203" spans="1:7" ht="25.5" x14ac:dyDescent="0.25">
      <c r="A203" s="47" t="s">
        <v>625</v>
      </c>
      <c r="B203" s="52" t="s">
        <v>417</v>
      </c>
      <c r="C203" s="57" t="s">
        <v>363</v>
      </c>
      <c r="D203" s="57" t="s">
        <v>355</v>
      </c>
      <c r="E203" s="88" t="s">
        <v>626</v>
      </c>
      <c r="F203" s="88"/>
      <c r="G203" s="91">
        <f>G204</f>
        <v>10936.44</v>
      </c>
    </row>
    <row r="204" spans="1:7" ht="38.25" x14ac:dyDescent="0.25">
      <c r="A204" s="47" t="s">
        <v>449</v>
      </c>
      <c r="B204" s="52" t="s">
        <v>417</v>
      </c>
      <c r="C204" s="57" t="s">
        <v>363</v>
      </c>
      <c r="D204" s="57" t="s">
        <v>355</v>
      </c>
      <c r="E204" s="88" t="s">
        <v>626</v>
      </c>
      <c r="F204" s="88">
        <v>200</v>
      </c>
      <c r="G204" s="91">
        <v>10936.44</v>
      </c>
    </row>
    <row r="205" spans="1:7" x14ac:dyDescent="0.25">
      <c r="A205" s="47" t="s">
        <v>627</v>
      </c>
      <c r="B205" s="52" t="s">
        <v>417</v>
      </c>
      <c r="C205" s="57" t="s">
        <v>363</v>
      </c>
      <c r="D205" s="57" t="s">
        <v>357</v>
      </c>
      <c r="E205" s="88"/>
      <c r="F205" s="88"/>
      <c r="G205" s="91">
        <f>+G206+G214</f>
        <v>34924477.530000001</v>
      </c>
    </row>
    <row r="206" spans="1:7" ht="38.25" x14ac:dyDescent="0.25">
      <c r="A206" s="73" t="s">
        <v>504</v>
      </c>
      <c r="B206" s="52" t="s">
        <v>417</v>
      </c>
      <c r="C206" s="57" t="s">
        <v>363</v>
      </c>
      <c r="D206" s="57" t="s">
        <v>357</v>
      </c>
      <c r="E206" s="108" t="s">
        <v>365</v>
      </c>
      <c r="F206" s="88"/>
      <c r="G206" s="91">
        <f>G207</f>
        <v>16648946.98</v>
      </c>
    </row>
    <row r="207" spans="1:7" ht="63.75" x14ac:dyDescent="0.25">
      <c r="A207" s="73" t="s">
        <v>505</v>
      </c>
      <c r="B207" s="52" t="s">
        <v>417</v>
      </c>
      <c r="C207" s="57" t="s">
        <v>363</v>
      </c>
      <c r="D207" s="57" t="s">
        <v>357</v>
      </c>
      <c r="E207" s="88" t="s">
        <v>628</v>
      </c>
      <c r="F207" s="88"/>
      <c r="G207" s="91">
        <f>G208</f>
        <v>16648946.98</v>
      </c>
    </row>
    <row r="208" spans="1:7" ht="38.25" x14ac:dyDescent="0.25">
      <c r="A208" s="47" t="s">
        <v>507</v>
      </c>
      <c r="B208" s="52" t="s">
        <v>417</v>
      </c>
      <c r="C208" s="57" t="s">
        <v>363</v>
      </c>
      <c r="D208" s="57" t="s">
        <v>357</v>
      </c>
      <c r="E208" s="88" t="s">
        <v>508</v>
      </c>
      <c r="F208" s="88"/>
      <c r="G208" s="91">
        <f>SUM(G209+G212)</f>
        <v>16648946.98</v>
      </c>
    </row>
    <row r="209" spans="1:7" ht="38.25" x14ac:dyDescent="0.25">
      <c r="A209" s="43" t="s">
        <v>629</v>
      </c>
      <c r="B209" s="52" t="s">
        <v>417</v>
      </c>
      <c r="C209" s="57" t="s">
        <v>363</v>
      </c>
      <c r="D209" s="57" t="s">
        <v>357</v>
      </c>
      <c r="E209" s="88" t="s">
        <v>630</v>
      </c>
      <c r="F209" s="88"/>
      <c r="G209" s="91">
        <f>G211+G210</f>
        <v>523584.58</v>
      </c>
    </row>
    <row r="210" spans="1:7" ht="38.25" x14ac:dyDescent="0.25">
      <c r="A210" s="47" t="s">
        <v>449</v>
      </c>
      <c r="B210" s="52" t="s">
        <v>417</v>
      </c>
      <c r="C210" s="57" t="s">
        <v>363</v>
      </c>
      <c r="D210" s="57" t="s">
        <v>357</v>
      </c>
      <c r="E210" s="88" t="s">
        <v>630</v>
      </c>
      <c r="F210" s="88">
        <v>200</v>
      </c>
      <c r="G210" s="91">
        <v>125000</v>
      </c>
    </row>
    <row r="211" spans="1:7" ht="38.25" x14ac:dyDescent="0.25">
      <c r="A211" s="43" t="s">
        <v>503</v>
      </c>
      <c r="B211" s="52" t="s">
        <v>417</v>
      </c>
      <c r="C211" s="57" t="s">
        <v>363</v>
      </c>
      <c r="D211" s="57" t="s">
        <v>357</v>
      </c>
      <c r="E211" s="88" t="s">
        <v>630</v>
      </c>
      <c r="F211" s="88">
        <v>400</v>
      </c>
      <c r="G211" s="91">
        <v>398584.58</v>
      </c>
    </row>
    <row r="212" spans="1:7" ht="39" x14ac:dyDescent="0.25">
      <c r="A212" s="74" t="s">
        <v>631</v>
      </c>
      <c r="B212" s="52" t="s">
        <v>417</v>
      </c>
      <c r="C212" s="57" t="s">
        <v>363</v>
      </c>
      <c r="D212" s="57" t="s">
        <v>357</v>
      </c>
      <c r="E212" s="88" t="s">
        <v>632</v>
      </c>
      <c r="F212" s="88"/>
      <c r="G212" s="93">
        <f>G213</f>
        <v>16125362.4</v>
      </c>
    </row>
    <row r="213" spans="1:7" ht="38.25" x14ac:dyDescent="0.25">
      <c r="A213" s="43" t="s">
        <v>503</v>
      </c>
      <c r="B213" s="52" t="s">
        <v>417</v>
      </c>
      <c r="C213" s="57" t="s">
        <v>363</v>
      </c>
      <c r="D213" s="57" t="s">
        <v>357</v>
      </c>
      <c r="E213" s="88" t="s">
        <v>632</v>
      </c>
      <c r="F213" s="88">
        <v>400</v>
      </c>
      <c r="G213" s="93">
        <v>16125362.4</v>
      </c>
    </row>
    <row r="214" spans="1:7" ht="51" x14ac:dyDescent="0.25">
      <c r="A214" s="72" t="s">
        <v>633</v>
      </c>
      <c r="B214" s="52" t="s">
        <v>417</v>
      </c>
      <c r="C214" s="57" t="s">
        <v>363</v>
      </c>
      <c r="D214" s="57" t="s">
        <v>357</v>
      </c>
      <c r="E214" s="106" t="s">
        <v>634</v>
      </c>
      <c r="F214" s="88"/>
      <c r="G214" s="91">
        <f>G215</f>
        <v>18275530.550000001</v>
      </c>
    </row>
    <row r="215" spans="1:7" ht="89.25" x14ac:dyDescent="0.25">
      <c r="A215" s="75" t="s">
        <v>635</v>
      </c>
      <c r="B215" s="52" t="s">
        <v>417</v>
      </c>
      <c r="C215" s="57" t="s">
        <v>363</v>
      </c>
      <c r="D215" s="57" t="s">
        <v>357</v>
      </c>
      <c r="E215" s="106" t="s">
        <v>636</v>
      </c>
      <c r="F215" s="88"/>
      <c r="G215" s="91">
        <f>G219+G216</f>
        <v>18275530.550000001</v>
      </c>
    </row>
    <row r="216" spans="1:7" ht="38.25" x14ac:dyDescent="0.25">
      <c r="A216" s="47" t="s">
        <v>507</v>
      </c>
      <c r="B216" s="52" t="s">
        <v>417</v>
      </c>
      <c r="C216" s="57" t="s">
        <v>363</v>
      </c>
      <c r="D216" s="57" t="s">
        <v>357</v>
      </c>
      <c r="E216" s="106" t="s">
        <v>637</v>
      </c>
      <c r="F216" s="88"/>
      <c r="G216" s="91">
        <f>G217</f>
        <v>7340354.29</v>
      </c>
    </row>
    <row r="217" spans="1:7" ht="38.25" x14ac:dyDescent="0.25">
      <c r="A217" s="43" t="s">
        <v>629</v>
      </c>
      <c r="B217" s="52" t="s">
        <v>417</v>
      </c>
      <c r="C217" s="57" t="s">
        <v>363</v>
      </c>
      <c r="D217" s="57" t="s">
        <v>357</v>
      </c>
      <c r="E217" s="106" t="s">
        <v>638</v>
      </c>
      <c r="F217" s="88"/>
      <c r="G217" s="91">
        <f>G218</f>
        <v>7340354.29</v>
      </c>
    </row>
    <row r="218" spans="1:7" ht="38.25" x14ac:dyDescent="0.25">
      <c r="A218" s="43" t="s">
        <v>503</v>
      </c>
      <c r="B218" s="52" t="s">
        <v>417</v>
      </c>
      <c r="C218" s="57" t="s">
        <v>363</v>
      </c>
      <c r="D218" s="57" t="s">
        <v>357</v>
      </c>
      <c r="E218" s="106" t="s">
        <v>638</v>
      </c>
      <c r="F218" s="88">
        <v>400</v>
      </c>
      <c r="G218" s="91">
        <v>7340354.29</v>
      </c>
    </row>
    <row r="219" spans="1:7" ht="38.25" x14ac:dyDescent="0.25">
      <c r="A219" s="68" t="s">
        <v>639</v>
      </c>
      <c r="B219" s="52" t="s">
        <v>417</v>
      </c>
      <c r="C219" s="57" t="s">
        <v>363</v>
      </c>
      <c r="D219" s="57" t="s">
        <v>357</v>
      </c>
      <c r="E219" s="88" t="s">
        <v>640</v>
      </c>
      <c r="F219" s="88"/>
      <c r="G219" s="91">
        <f>G220</f>
        <v>10935176.26</v>
      </c>
    </row>
    <row r="220" spans="1:7" ht="25.5" x14ac:dyDescent="0.25">
      <c r="A220" s="43" t="s">
        <v>641</v>
      </c>
      <c r="B220" s="52" t="s">
        <v>417</v>
      </c>
      <c r="C220" s="57" t="s">
        <v>363</v>
      </c>
      <c r="D220" s="57" t="s">
        <v>357</v>
      </c>
      <c r="E220" s="88" t="s">
        <v>642</v>
      </c>
      <c r="F220" s="88"/>
      <c r="G220" s="91">
        <f>G221+G222</f>
        <v>10935176.26</v>
      </c>
    </row>
    <row r="221" spans="1:7" ht="38.25" x14ac:dyDescent="0.25">
      <c r="A221" s="47" t="s">
        <v>449</v>
      </c>
      <c r="B221" s="52" t="s">
        <v>417</v>
      </c>
      <c r="C221" s="57" t="s">
        <v>363</v>
      </c>
      <c r="D221" s="57" t="s">
        <v>357</v>
      </c>
      <c r="E221" s="88" t="s">
        <v>642</v>
      </c>
      <c r="F221" s="88">
        <v>200</v>
      </c>
      <c r="G221" s="91">
        <v>128496.26</v>
      </c>
    </row>
    <row r="222" spans="1:7" ht="38.25" x14ac:dyDescent="0.25">
      <c r="A222" s="43" t="s">
        <v>503</v>
      </c>
      <c r="B222" s="52" t="s">
        <v>417</v>
      </c>
      <c r="C222" s="57" t="s">
        <v>363</v>
      </c>
      <c r="D222" s="57" t="s">
        <v>357</v>
      </c>
      <c r="E222" s="88" t="s">
        <v>642</v>
      </c>
      <c r="F222" s="88">
        <v>400</v>
      </c>
      <c r="G222" s="91">
        <v>10806680</v>
      </c>
    </row>
    <row r="223" spans="1:7" x14ac:dyDescent="0.25">
      <c r="A223" s="43" t="s">
        <v>643</v>
      </c>
      <c r="B223" s="52" t="s">
        <v>417</v>
      </c>
      <c r="C223" s="57" t="s">
        <v>384</v>
      </c>
      <c r="D223" s="57" t="s">
        <v>556</v>
      </c>
      <c r="E223" s="106"/>
      <c r="F223" s="88"/>
      <c r="G223" s="92">
        <f>G224+G237</f>
        <v>12688625.460000001</v>
      </c>
    </row>
    <row r="224" spans="1:7" x14ac:dyDescent="0.25">
      <c r="A224" s="43" t="s">
        <v>385</v>
      </c>
      <c r="B224" s="52" t="s">
        <v>417</v>
      </c>
      <c r="C224" s="57" t="s">
        <v>384</v>
      </c>
      <c r="D224" s="57" t="s">
        <v>355</v>
      </c>
      <c r="E224" s="106"/>
      <c r="F224" s="88"/>
      <c r="G224" s="92">
        <f>G225+G230</f>
        <v>12188625.460000001</v>
      </c>
    </row>
    <row r="225" spans="1:7" ht="38.25" x14ac:dyDescent="0.25">
      <c r="A225" s="43" t="s">
        <v>644</v>
      </c>
      <c r="B225" s="52" t="s">
        <v>417</v>
      </c>
      <c r="C225" s="57" t="s">
        <v>384</v>
      </c>
      <c r="D225" s="57" t="s">
        <v>355</v>
      </c>
      <c r="E225" s="106" t="s">
        <v>359</v>
      </c>
      <c r="F225" s="88"/>
      <c r="G225" s="92">
        <f>G226</f>
        <v>4075219.46</v>
      </c>
    </row>
    <row r="226" spans="1:7" ht="51" x14ac:dyDescent="0.25">
      <c r="A226" s="43" t="s">
        <v>645</v>
      </c>
      <c r="B226" s="52" t="s">
        <v>417</v>
      </c>
      <c r="C226" s="57" t="s">
        <v>384</v>
      </c>
      <c r="D226" s="57" t="s">
        <v>355</v>
      </c>
      <c r="E226" s="106" t="s">
        <v>646</v>
      </c>
      <c r="F226" s="88"/>
      <c r="G226" s="92">
        <f>G227</f>
        <v>4075219.46</v>
      </c>
    </row>
    <row r="227" spans="1:7" ht="25.5" x14ac:dyDescent="0.25">
      <c r="A227" s="43" t="s">
        <v>647</v>
      </c>
      <c r="B227" s="52" t="s">
        <v>417</v>
      </c>
      <c r="C227" s="57" t="s">
        <v>384</v>
      </c>
      <c r="D227" s="57" t="s">
        <v>355</v>
      </c>
      <c r="E227" s="106" t="s">
        <v>648</v>
      </c>
      <c r="F227" s="88"/>
      <c r="G227" s="92">
        <f>G228</f>
        <v>4075219.46</v>
      </c>
    </row>
    <row r="228" spans="1:7" ht="38.25" x14ac:dyDescent="0.25">
      <c r="A228" s="43" t="s">
        <v>629</v>
      </c>
      <c r="B228" s="52" t="s">
        <v>417</v>
      </c>
      <c r="C228" s="57" t="s">
        <v>384</v>
      </c>
      <c r="D228" s="57" t="s">
        <v>355</v>
      </c>
      <c r="E228" s="106" t="s">
        <v>649</v>
      </c>
      <c r="F228" s="88"/>
      <c r="G228" s="92">
        <f>G229</f>
        <v>4075219.46</v>
      </c>
    </row>
    <row r="229" spans="1:7" ht="38.25" x14ac:dyDescent="0.25">
      <c r="A229" s="43" t="s">
        <v>503</v>
      </c>
      <c r="B229" s="52" t="s">
        <v>417</v>
      </c>
      <c r="C229" s="57" t="s">
        <v>384</v>
      </c>
      <c r="D229" s="57" t="s">
        <v>355</v>
      </c>
      <c r="E229" s="106" t="s">
        <v>649</v>
      </c>
      <c r="F229" s="88">
        <v>400</v>
      </c>
      <c r="G229" s="92">
        <v>4075219.46</v>
      </c>
    </row>
    <row r="230" spans="1:7" ht="51" x14ac:dyDescent="0.25">
      <c r="A230" s="43" t="s">
        <v>650</v>
      </c>
      <c r="B230" s="52" t="s">
        <v>417</v>
      </c>
      <c r="C230" s="57" t="s">
        <v>384</v>
      </c>
      <c r="D230" s="57" t="s">
        <v>355</v>
      </c>
      <c r="E230" s="106" t="s">
        <v>363</v>
      </c>
      <c r="F230" s="88"/>
      <c r="G230" s="92">
        <f>SUM(G231)</f>
        <v>8113406</v>
      </c>
    </row>
    <row r="231" spans="1:7" ht="76.5" x14ac:dyDescent="0.25">
      <c r="A231" s="43" t="s">
        <v>651</v>
      </c>
      <c r="B231" s="52" t="s">
        <v>417</v>
      </c>
      <c r="C231" s="57" t="s">
        <v>384</v>
      </c>
      <c r="D231" s="57" t="s">
        <v>355</v>
      </c>
      <c r="E231" s="106" t="s">
        <v>652</v>
      </c>
      <c r="F231" s="88"/>
      <c r="G231" s="92">
        <f>SUM(G232)</f>
        <v>8113406</v>
      </c>
    </row>
    <row r="232" spans="1:7" ht="38.25" x14ac:dyDescent="0.25">
      <c r="A232" s="43" t="s">
        <v>653</v>
      </c>
      <c r="B232" s="52" t="s">
        <v>417</v>
      </c>
      <c r="C232" s="57" t="s">
        <v>384</v>
      </c>
      <c r="D232" s="57" t="s">
        <v>355</v>
      </c>
      <c r="E232" s="106" t="s">
        <v>654</v>
      </c>
      <c r="F232" s="88"/>
      <c r="G232" s="92">
        <f>G233+G235</f>
        <v>8113406</v>
      </c>
    </row>
    <row r="233" spans="1:7" ht="38.25" x14ac:dyDescent="0.25">
      <c r="A233" s="43" t="s">
        <v>655</v>
      </c>
      <c r="B233" s="52" t="s">
        <v>417</v>
      </c>
      <c r="C233" s="57" t="s">
        <v>384</v>
      </c>
      <c r="D233" s="57" t="s">
        <v>355</v>
      </c>
      <c r="E233" s="106" t="s">
        <v>656</v>
      </c>
      <c r="F233" s="88"/>
      <c r="G233" s="92">
        <f>SUM(G234)</f>
        <v>5030312</v>
      </c>
    </row>
    <row r="234" spans="1:7" ht="38.25" x14ac:dyDescent="0.25">
      <c r="A234" s="43" t="s">
        <v>503</v>
      </c>
      <c r="B234" s="52" t="s">
        <v>417</v>
      </c>
      <c r="C234" s="57" t="s">
        <v>384</v>
      </c>
      <c r="D234" s="57" t="s">
        <v>355</v>
      </c>
      <c r="E234" s="106" t="s">
        <v>656</v>
      </c>
      <c r="F234" s="88">
        <v>400</v>
      </c>
      <c r="G234" s="92">
        <v>5030312</v>
      </c>
    </row>
    <row r="235" spans="1:7" ht="51" x14ac:dyDescent="0.25">
      <c r="A235" s="43" t="s">
        <v>657</v>
      </c>
      <c r="B235" s="52" t="s">
        <v>417</v>
      </c>
      <c r="C235" s="57" t="s">
        <v>384</v>
      </c>
      <c r="D235" s="57" t="s">
        <v>355</v>
      </c>
      <c r="E235" s="106" t="s">
        <v>658</v>
      </c>
      <c r="F235" s="88"/>
      <c r="G235" s="92">
        <f>G236</f>
        <v>3083094</v>
      </c>
    </row>
    <row r="236" spans="1:7" ht="38.25" x14ac:dyDescent="0.25">
      <c r="A236" s="43" t="s">
        <v>503</v>
      </c>
      <c r="B236" s="52" t="s">
        <v>417</v>
      </c>
      <c r="C236" s="57" t="s">
        <v>384</v>
      </c>
      <c r="D236" s="57" t="s">
        <v>355</v>
      </c>
      <c r="E236" s="106" t="s">
        <v>658</v>
      </c>
      <c r="F236" s="88">
        <v>400</v>
      </c>
      <c r="G236" s="92">
        <v>3083094</v>
      </c>
    </row>
    <row r="237" spans="1:7" x14ac:dyDescent="0.25">
      <c r="A237" s="43" t="s">
        <v>659</v>
      </c>
      <c r="B237" s="52" t="s">
        <v>417</v>
      </c>
      <c r="C237" s="57" t="s">
        <v>384</v>
      </c>
      <c r="D237" s="57" t="s">
        <v>357</v>
      </c>
      <c r="E237" s="106"/>
      <c r="F237" s="88"/>
      <c r="G237" s="92">
        <f>G238</f>
        <v>500000</v>
      </c>
    </row>
    <row r="238" spans="1:7" ht="38.25" x14ac:dyDescent="0.25">
      <c r="A238" s="43" t="s">
        <v>644</v>
      </c>
      <c r="B238" s="52" t="s">
        <v>417</v>
      </c>
      <c r="C238" s="57" t="s">
        <v>384</v>
      </c>
      <c r="D238" s="57" t="s">
        <v>357</v>
      </c>
      <c r="E238" s="106" t="s">
        <v>359</v>
      </c>
      <c r="F238" s="88"/>
      <c r="G238" s="92">
        <f>G239</f>
        <v>500000</v>
      </c>
    </row>
    <row r="239" spans="1:7" ht="51" x14ac:dyDescent="0.25">
      <c r="A239" s="43" t="s">
        <v>660</v>
      </c>
      <c r="B239" s="52" t="s">
        <v>417</v>
      </c>
      <c r="C239" s="57" t="s">
        <v>384</v>
      </c>
      <c r="D239" s="57" t="s">
        <v>357</v>
      </c>
      <c r="E239" s="106" t="s">
        <v>646</v>
      </c>
      <c r="F239" s="88"/>
      <c r="G239" s="92">
        <f>G240</f>
        <v>500000</v>
      </c>
    </row>
    <row r="240" spans="1:7" ht="25.5" x14ac:dyDescent="0.25">
      <c r="A240" s="43" t="s">
        <v>661</v>
      </c>
      <c r="B240" s="52" t="s">
        <v>417</v>
      </c>
      <c r="C240" s="57" t="s">
        <v>384</v>
      </c>
      <c r="D240" s="57" t="s">
        <v>357</v>
      </c>
      <c r="E240" s="106" t="s">
        <v>662</v>
      </c>
      <c r="F240" s="88"/>
      <c r="G240" s="92">
        <f>G241</f>
        <v>500000</v>
      </c>
    </row>
    <row r="241" spans="1:7" ht="38.25" x14ac:dyDescent="0.25">
      <c r="A241" s="43" t="s">
        <v>629</v>
      </c>
      <c r="B241" s="52" t="s">
        <v>417</v>
      </c>
      <c r="C241" s="57" t="s">
        <v>384</v>
      </c>
      <c r="D241" s="57" t="s">
        <v>357</v>
      </c>
      <c r="E241" s="106" t="s">
        <v>663</v>
      </c>
      <c r="F241" s="88"/>
      <c r="G241" s="92">
        <f>G242</f>
        <v>500000</v>
      </c>
    </row>
    <row r="242" spans="1:7" ht="38.25" x14ac:dyDescent="0.25">
      <c r="A242" s="43" t="s">
        <v>503</v>
      </c>
      <c r="B242" s="52" t="s">
        <v>417</v>
      </c>
      <c r="C242" s="57" t="s">
        <v>384</v>
      </c>
      <c r="D242" s="57" t="s">
        <v>357</v>
      </c>
      <c r="E242" s="106" t="s">
        <v>663</v>
      </c>
      <c r="F242" s="88">
        <v>400</v>
      </c>
      <c r="G242" s="92">
        <v>500000</v>
      </c>
    </row>
    <row r="243" spans="1:7" x14ac:dyDescent="0.25">
      <c r="A243" s="76" t="s">
        <v>393</v>
      </c>
      <c r="B243" s="52" t="s">
        <v>417</v>
      </c>
      <c r="C243" s="53" t="s">
        <v>377</v>
      </c>
      <c r="D243" s="53" t="s">
        <v>556</v>
      </c>
      <c r="E243" s="88"/>
      <c r="F243" s="88"/>
      <c r="G243" s="91">
        <f>G244</f>
        <v>1625295.84</v>
      </c>
    </row>
    <row r="244" spans="1:7" ht="25.5" x14ac:dyDescent="0.25">
      <c r="A244" s="76" t="s">
        <v>394</v>
      </c>
      <c r="B244" s="52" t="s">
        <v>417</v>
      </c>
      <c r="C244" s="53" t="s">
        <v>377</v>
      </c>
      <c r="D244" s="53" t="s">
        <v>384</v>
      </c>
      <c r="E244" s="88"/>
      <c r="F244" s="88"/>
      <c r="G244" s="91">
        <f>G245</f>
        <v>1625295.84</v>
      </c>
    </row>
    <row r="245" spans="1:7" ht="25.5" x14ac:dyDescent="0.25">
      <c r="A245" s="43" t="s">
        <v>479</v>
      </c>
      <c r="B245" s="52" t="s">
        <v>417</v>
      </c>
      <c r="C245" s="53" t="s">
        <v>377</v>
      </c>
      <c r="D245" s="53" t="s">
        <v>384</v>
      </c>
      <c r="E245" s="88">
        <v>77</v>
      </c>
      <c r="F245" s="88"/>
      <c r="G245" s="91">
        <f>G246</f>
        <v>1625295.84</v>
      </c>
    </row>
    <row r="246" spans="1:7" ht="38.25" x14ac:dyDescent="0.25">
      <c r="A246" s="47" t="s">
        <v>664</v>
      </c>
      <c r="B246" s="52" t="s">
        <v>417</v>
      </c>
      <c r="C246" s="53" t="s">
        <v>377</v>
      </c>
      <c r="D246" s="53" t="s">
        <v>384</v>
      </c>
      <c r="E246" s="88" t="s">
        <v>665</v>
      </c>
      <c r="F246" s="88"/>
      <c r="G246" s="91">
        <f>G247</f>
        <v>1625295.84</v>
      </c>
    </row>
    <row r="247" spans="1:7" ht="38.25" x14ac:dyDescent="0.25">
      <c r="A247" s="47" t="s">
        <v>666</v>
      </c>
      <c r="B247" s="52" t="s">
        <v>417</v>
      </c>
      <c r="C247" s="53" t="s">
        <v>377</v>
      </c>
      <c r="D247" s="53" t="s">
        <v>384</v>
      </c>
      <c r="E247" s="88" t="s">
        <v>667</v>
      </c>
      <c r="F247" s="88"/>
      <c r="G247" s="91">
        <f>G248</f>
        <v>1625295.84</v>
      </c>
    </row>
    <row r="248" spans="1:7" ht="38.25" x14ac:dyDescent="0.25">
      <c r="A248" s="47" t="s">
        <v>449</v>
      </c>
      <c r="B248" s="52" t="s">
        <v>417</v>
      </c>
      <c r="C248" s="53" t="s">
        <v>377</v>
      </c>
      <c r="D248" s="53" t="s">
        <v>384</v>
      </c>
      <c r="E248" s="88" t="s">
        <v>667</v>
      </c>
      <c r="F248" s="88">
        <v>200</v>
      </c>
      <c r="G248" s="92">
        <v>1625295.84</v>
      </c>
    </row>
    <row r="249" spans="1:7" x14ac:dyDescent="0.25">
      <c r="A249" s="43" t="s">
        <v>668</v>
      </c>
      <c r="B249" s="52" t="s">
        <v>417</v>
      </c>
      <c r="C249" s="54">
        <v>10</v>
      </c>
      <c r="D249" s="53" t="s">
        <v>556</v>
      </c>
      <c r="E249" s="88"/>
      <c r="F249" s="88"/>
      <c r="G249" s="91">
        <f>G250+G257</f>
        <v>16173428.800000001</v>
      </c>
    </row>
    <row r="250" spans="1:7" x14ac:dyDescent="0.25">
      <c r="A250" s="43" t="s">
        <v>397</v>
      </c>
      <c r="B250" s="52" t="s">
        <v>417</v>
      </c>
      <c r="C250" s="54">
        <v>10</v>
      </c>
      <c r="D250" s="53" t="s">
        <v>355</v>
      </c>
      <c r="E250" s="88"/>
      <c r="F250" s="88"/>
      <c r="G250" s="91">
        <f>G251</f>
        <v>1576551.52</v>
      </c>
    </row>
    <row r="251" spans="1:7" ht="51" x14ac:dyDescent="0.25">
      <c r="A251" s="43" t="s">
        <v>669</v>
      </c>
      <c r="B251" s="52" t="s">
        <v>417</v>
      </c>
      <c r="C251" s="54">
        <v>10</v>
      </c>
      <c r="D251" s="53" t="s">
        <v>355</v>
      </c>
      <c r="E251" s="108" t="s">
        <v>357</v>
      </c>
      <c r="F251" s="88"/>
      <c r="G251" s="91">
        <f>G252</f>
        <v>1576551.52</v>
      </c>
    </row>
    <row r="252" spans="1:7" ht="63.75" x14ac:dyDescent="0.25">
      <c r="A252" s="43" t="s">
        <v>670</v>
      </c>
      <c r="B252" s="52" t="s">
        <v>417</v>
      </c>
      <c r="C252" s="54">
        <v>10</v>
      </c>
      <c r="D252" s="53" t="s">
        <v>355</v>
      </c>
      <c r="E252" s="88" t="s">
        <v>671</v>
      </c>
      <c r="F252" s="88"/>
      <c r="G252" s="91">
        <f>G253</f>
        <v>1576551.52</v>
      </c>
    </row>
    <row r="253" spans="1:7" ht="51" x14ac:dyDescent="0.25">
      <c r="A253" s="43" t="s">
        <v>672</v>
      </c>
      <c r="B253" s="52" t="s">
        <v>417</v>
      </c>
      <c r="C253" s="54">
        <v>10</v>
      </c>
      <c r="D253" s="53" t="s">
        <v>355</v>
      </c>
      <c r="E253" s="88" t="s">
        <v>673</v>
      </c>
      <c r="F253" s="88"/>
      <c r="G253" s="91">
        <f>G254</f>
        <v>1576551.52</v>
      </c>
    </row>
    <row r="254" spans="1:7" ht="25.5" x14ac:dyDescent="0.25">
      <c r="A254" s="43" t="s">
        <v>674</v>
      </c>
      <c r="B254" s="52" t="s">
        <v>417</v>
      </c>
      <c r="C254" s="54">
        <v>10</v>
      </c>
      <c r="D254" s="53" t="s">
        <v>355</v>
      </c>
      <c r="E254" s="88" t="s">
        <v>675</v>
      </c>
      <c r="F254" s="88"/>
      <c r="G254" s="91">
        <f>G255</f>
        <v>1576551.52</v>
      </c>
    </row>
    <row r="255" spans="1:7" ht="25.5" x14ac:dyDescent="0.25">
      <c r="A255" s="47" t="s">
        <v>533</v>
      </c>
      <c r="B255" s="52" t="s">
        <v>417</v>
      </c>
      <c r="C255" s="54">
        <v>10</v>
      </c>
      <c r="D255" s="57" t="s">
        <v>355</v>
      </c>
      <c r="E255" s="88" t="s">
        <v>675</v>
      </c>
      <c r="F255" s="106" t="s">
        <v>676</v>
      </c>
      <c r="G255" s="93">
        <v>1576551.52</v>
      </c>
    </row>
    <row r="256" spans="1:7" x14ac:dyDescent="0.25">
      <c r="A256" s="43" t="s">
        <v>399</v>
      </c>
      <c r="B256" s="52" t="s">
        <v>417</v>
      </c>
      <c r="C256" s="54">
        <v>10</v>
      </c>
      <c r="D256" s="53" t="s">
        <v>361</v>
      </c>
      <c r="E256" s="88"/>
      <c r="F256" s="106"/>
      <c r="G256" s="93">
        <f>G257</f>
        <v>14596877.280000001</v>
      </c>
    </row>
    <row r="257" spans="1:7" ht="51" x14ac:dyDescent="0.25">
      <c r="A257" s="43" t="s">
        <v>424</v>
      </c>
      <c r="B257" s="71" t="s">
        <v>417</v>
      </c>
      <c r="C257" s="45">
        <v>10</v>
      </c>
      <c r="D257" s="44" t="s">
        <v>361</v>
      </c>
      <c r="E257" s="108" t="s">
        <v>357</v>
      </c>
      <c r="F257" s="88"/>
      <c r="G257" s="91">
        <f>G262+G258</f>
        <v>14596877.280000001</v>
      </c>
    </row>
    <row r="258" spans="1:7" ht="63.75" x14ac:dyDescent="0.25">
      <c r="A258" s="43" t="s">
        <v>670</v>
      </c>
      <c r="B258" s="71" t="s">
        <v>417</v>
      </c>
      <c r="C258" s="44" t="s">
        <v>396</v>
      </c>
      <c r="D258" s="44" t="s">
        <v>361</v>
      </c>
      <c r="E258" s="88" t="s">
        <v>671</v>
      </c>
      <c r="F258" s="88"/>
      <c r="G258" s="91">
        <f>G259</f>
        <v>11031789.210000001</v>
      </c>
    </row>
    <row r="259" spans="1:7" ht="51" x14ac:dyDescent="0.25">
      <c r="A259" s="55" t="s">
        <v>428</v>
      </c>
      <c r="B259" s="71" t="s">
        <v>417</v>
      </c>
      <c r="C259" s="44" t="s">
        <v>396</v>
      </c>
      <c r="D259" s="44" t="s">
        <v>361</v>
      </c>
      <c r="E259" s="89">
        <v>2208</v>
      </c>
      <c r="F259" s="88"/>
      <c r="G259" s="93">
        <f>G260</f>
        <v>11031789.210000001</v>
      </c>
    </row>
    <row r="260" spans="1:7" ht="76.5" x14ac:dyDescent="0.25">
      <c r="A260" s="55" t="s">
        <v>430</v>
      </c>
      <c r="B260" s="71" t="s">
        <v>417</v>
      </c>
      <c r="C260" s="44" t="s">
        <v>396</v>
      </c>
      <c r="D260" s="44" t="s">
        <v>361</v>
      </c>
      <c r="E260" s="88" t="s">
        <v>677</v>
      </c>
      <c r="F260" s="88"/>
      <c r="G260" s="93">
        <f>G261</f>
        <v>11031789.210000001</v>
      </c>
    </row>
    <row r="261" spans="1:7" ht="38.25" x14ac:dyDescent="0.25">
      <c r="A261" s="55" t="s">
        <v>503</v>
      </c>
      <c r="B261" s="71" t="s">
        <v>417</v>
      </c>
      <c r="C261" s="44" t="s">
        <v>396</v>
      </c>
      <c r="D261" s="44" t="s">
        <v>361</v>
      </c>
      <c r="E261" s="88" t="s">
        <v>677</v>
      </c>
      <c r="F261" s="88">
        <v>400</v>
      </c>
      <c r="G261" s="93">
        <v>11031789.210000001</v>
      </c>
    </row>
    <row r="262" spans="1:7" ht="89.25" x14ac:dyDescent="0.25">
      <c r="A262" s="43" t="s">
        <v>678</v>
      </c>
      <c r="B262" s="71" t="s">
        <v>417</v>
      </c>
      <c r="C262" s="45">
        <v>10</v>
      </c>
      <c r="D262" s="44" t="s">
        <v>361</v>
      </c>
      <c r="E262" s="89" t="s">
        <v>679</v>
      </c>
      <c r="F262" s="88"/>
      <c r="G262" s="91">
        <f>G263</f>
        <v>3565088.07</v>
      </c>
    </row>
    <row r="263" spans="1:7" ht="76.5" x14ac:dyDescent="0.25">
      <c r="A263" s="43" t="s">
        <v>680</v>
      </c>
      <c r="B263" s="71" t="s">
        <v>417</v>
      </c>
      <c r="C263" s="45">
        <v>10</v>
      </c>
      <c r="D263" s="44" t="s">
        <v>361</v>
      </c>
      <c r="E263" s="89" t="s">
        <v>681</v>
      </c>
      <c r="F263" s="88"/>
      <c r="G263" s="91">
        <f>G264</f>
        <v>3565088.07</v>
      </c>
    </row>
    <row r="264" spans="1:7" ht="38.25" x14ac:dyDescent="0.25">
      <c r="A264" s="43" t="s">
        <v>682</v>
      </c>
      <c r="B264" s="71" t="s">
        <v>417</v>
      </c>
      <c r="C264" s="45">
        <v>10</v>
      </c>
      <c r="D264" s="44" t="s">
        <v>361</v>
      </c>
      <c r="E264" s="88" t="s">
        <v>683</v>
      </c>
      <c r="F264" s="88"/>
      <c r="G264" s="91">
        <f>G265</f>
        <v>3565088.07</v>
      </c>
    </row>
    <row r="265" spans="1:7" ht="25.5" x14ac:dyDescent="0.25">
      <c r="A265" s="43" t="s">
        <v>533</v>
      </c>
      <c r="B265" s="71" t="s">
        <v>417</v>
      </c>
      <c r="C265" s="45">
        <v>10</v>
      </c>
      <c r="D265" s="44" t="s">
        <v>361</v>
      </c>
      <c r="E265" s="88" t="s">
        <v>683</v>
      </c>
      <c r="F265" s="88">
        <v>300</v>
      </c>
      <c r="G265" s="93">
        <v>3565088.07</v>
      </c>
    </row>
    <row r="266" spans="1:7" x14ac:dyDescent="0.25">
      <c r="A266" s="43" t="s">
        <v>684</v>
      </c>
      <c r="B266" s="71" t="s">
        <v>417</v>
      </c>
      <c r="C266" s="45">
        <v>11</v>
      </c>
      <c r="D266" s="44"/>
      <c r="E266" s="88"/>
      <c r="F266" s="88"/>
      <c r="G266" s="93">
        <f t="shared" ref="G266:G271" si="0">G267</f>
        <v>251892</v>
      </c>
    </row>
    <row r="267" spans="1:7" x14ac:dyDescent="0.25">
      <c r="A267" s="43" t="s">
        <v>402</v>
      </c>
      <c r="B267" s="71" t="s">
        <v>417</v>
      </c>
      <c r="C267" s="45">
        <v>11</v>
      </c>
      <c r="D267" s="44" t="s">
        <v>357</v>
      </c>
      <c r="E267" s="88"/>
      <c r="F267" s="88"/>
      <c r="G267" s="93">
        <f t="shared" si="0"/>
        <v>251892</v>
      </c>
    </row>
    <row r="268" spans="1:7" ht="76.5" x14ac:dyDescent="0.25">
      <c r="A268" s="43" t="s">
        <v>685</v>
      </c>
      <c r="B268" s="71" t="s">
        <v>417</v>
      </c>
      <c r="C268" s="45">
        <v>11</v>
      </c>
      <c r="D268" s="44" t="s">
        <v>357</v>
      </c>
      <c r="E268" s="106" t="s">
        <v>375</v>
      </c>
      <c r="F268" s="88"/>
      <c r="G268" s="93">
        <f t="shared" si="0"/>
        <v>251892</v>
      </c>
    </row>
    <row r="269" spans="1:7" ht="127.5" x14ac:dyDescent="0.25">
      <c r="A269" s="43" t="s">
        <v>686</v>
      </c>
      <c r="B269" s="71" t="s">
        <v>417</v>
      </c>
      <c r="C269" s="45">
        <v>11</v>
      </c>
      <c r="D269" s="44" t="s">
        <v>357</v>
      </c>
      <c r="E269" s="106" t="s">
        <v>687</v>
      </c>
      <c r="F269" s="88"/>
      <c r="G269" s="93">
        <f t="shared" si="0"/>
        <v>251892</v>
      </c>
    </row>
    <row r="270" spans="1:7" ht="63.75" x14ac:dyDescent="0.25">
      <c r="A270" s="43" t="s">
        <v>688</v>
      </c>
      <c r="B270" s="71" t="s">
        <v>417</v>
      </c>
      <c r="C270" s="45">
        <v>11</v>
      </c>
      <c r="D270" s="44" t="s">
        <v>357</v>
      </c>
      <c r="E270" s="106" t="s">
        <v>689</v>
      </c>
      <c r="F270" s="88"/>
      <c r="G270" s="93">
        <f t="shared" si="0"/>
        <v>251892</v>
      </c>
    </row>
    <row r="271" spans="1:7" ht="38.25" x14ac:dyDescent="0.25">
      <c r="A271" s="43" t="s">
        <v>629</v>
      </c>
      <c r="B271" s="71" t="s">
        <v>417</v>
      </c>
      <c r="C271" s="77" t="s">
        <v>367</v>
      </c>
      <c r="D271" s="77" t="s">
        <v>357</v>
      </c>
      <c r="E271" s="106" t="s">
        <v>690</v>
      </c>
      <c r="F271" s="88"/>
      <c r="G271" s="93">
        <f t="shared" si="0"/>
        <v>251892</v>
      </c>
    </row>
    <row r="272" spans="1:7" ht="38.25" x14ac:dyDescent="0.25">
      <c r="A272" s="43" t="s">
        <v>503</v>
      </c>
      <c r="B272" s="71" t="s">
        <v>417</v>
      </c>
      <c r="C272" s="77" t="s">
        <v>367</v>
      </c>
      <c r="D272" s="77" t="s">
        <v>357</v>
      </c>
      <c r="E272" s="106" t="s">
        <v>690</v>
      </c>
      <c r="F272" s="88">
        <v>400</v>
      </c>
      <c r="G272" s="93">
        <v>251892</v>
      </c>
    </row>
    <row r="273" spans="1:7" ht="25.5" x14ac:dyDescent="0.25">
      <c r="A273" s="47" t="s">
        <v>691</v>
      </c>
      <c r="B273" s="52" t="s">
        <v>692</v>
      </c>
      <c r="C273" s="53"/>
      <c r="D273" s="53"/>
      <c r="E273" s="89"/>
      <c r="F273" s="88"/>
      <c r="G273" s="91">
        <f>G274+G312+G337+G388+G327</f>
        <v>85342239.590000004</v>
      </c>
    </row>
    <row r="274" spans="1:7" x14ac:dyDescent="0.25">
      <c r="A274" s="78" t="s">
        <v>354</v>
      </c>
      <c r="B274" s="52" t="s">
        <v>692</v>
      </c>
      <c r="C274" s="53" t="s">
        <v>355</v>
      </c>
      <c r="D274" s="54"/>
      <c r="E274" s="89"/>
      <c r="F274" s="88"/>
      <c r="G274" s="91">
        <f>G275+G286+G299</f>
        <v>14531150.040000001</v>
      </c>
    </row>
    <row r="275" spans="1:7" ht="38.25" x14ac:dyDescent="0.25">
      <c r="A275" s="47" t="s">
        <v>693</v>
      </c>
      <c r="B275" s="52" t="s">
        <v>692</v>
      </c>
      <c r="C275" s="53" t="s">
        <v>355</v>
      </c>
      <c r="D275" s="53" t="s">
        <v>359</v>
      </c>
      <c r="E275" s="88"/>
      <c r="F275" s="88"/>
      <c r="G275" s="91">
        <f>G276+G281</f>
        <v>1612088.4700000002</v>
      </c>
    </row>
    <row r="276" spans="1:7" ht="63.75" x14ac:dyDescent="0.25">
      <c r="A276" s="47" t="s">
        <v>440</v>
      </c>
      <c r="B276" s="52" t="s">
        <v>692</v>
      </c>
      <c r="C276" s="53" t="s">
        <v>355</v>
      </c>
      <c r="D276" s="53" t="s">
        <v>359</v>
      </c>
      <c r="E276" s="108" t="s">
        <v>439</v>
      </c>
      <c r="F276" s="88"/>
      <c r="G276" s="91">
        <f>G277</f>
        <v>79704.12</v>
      </c>
    </row>
    <row r="277" spans="1:7" ht="76.5" x14ac:dyDescent="0.25">
      <c r="A277" s="56" t="s">
        <v>447</v>
      </c>
      <c r="B277" s="52" t="s">
        <v>692</v>
      </c>
      <c r="C277" s="53" t="s">
        <v>355</v>
      </c>
      <c r="D277" s="53" t="s">
        <v>359</v>
      </c>
      <c r="E277" s="89" t="s">
        <v>441</v>
      </c>
      <c r="F277" s="88"/>
      <c r="G277" s="91">
        <f>G280</f>
        <v>79704.12</v>
      </c>
    </row>
    <row r="278" spans="1:7" ht="25.5" x14ac:dyDescent="0.25">
      <c r="A278" s="47" t="s">
        <v>444</v>
      </c>
      <c r="B278" s="52" t="s">
        <v>692</v>
      </c>
      <c r="C278" s="53" t="s">
        <v>355</v>
      </c>
      <c r="D278" s="53" t="s">
        <v>359</v>
      </c>
      <c r="E278" s="89" t="s">
        <v>694</v>
      </c>
      <c r="F278" s="88"/>
      <c r="G278" s="91">
        <f>G279</f>
        <v>79704.12</v>
      </c>
    </row>
    <row r="279" spans="1:7" ht="38.25" x14ac:dyDescent="0.25">
      <c r="A279" s="47" t="s">
        <v>449</v>
      </c>
      <c r="B279" s="52" t="s">
        <v>692</v>
      </c>
      <c r="C279" s="53" t="s">
        <v>355</v>
      </c>
      <c r="D279" s="53" t="s">
        <v>359</v>
      </c>
      <c r="E279" s="89" t="s">
        <v>448</v>
      </c>
      <c r="F279" s="88"/>
      <c r="G279" s="91">
        <f>G280</f>
        <v>79704.12</v>
      </c>
    </row>
    <row r="280" spans="1:7" ht="25.5" x14ac:dyDescent="0.25">
      <c r="A280" s="47" t="s">
        <v>446</v>
      </c>
      <c r="B280" s="52" t="s">
        <v>692</v>
      </c>
      <c r="C280" s="53" t="s">
        <v>355</v>
      </c>
      <c r="D280" s="53" t="s">
        <v>359</v>
      </c>
      <c r="E280" s="89" t="s">
        <v>448</v>
      </c>
      <c r="F280" s="88">
        <v>200</v>
      </c>
      <c r="G280" s="92">
        <v>79704.12</v>
      </c>
    </row>
    <row r="281" spans="1:7" ht="25.5" x14ac:dyDescent="0.25">
      <c r="A281" s="43" t="s">
        <v>695</v>
      </c>
      <c r="B281" s="52" t="s">
        <v>692</v>
      </c>
      <c r="C281" s="53" t="s">
        <v>355</v>
      </c>
      <c r="D281" s="53" t="s">
        <v>359</v>
      </c>
      <c r="E281" s="88" t="s">
        <v>696</v>
      </c>
      <c r="F281" s="88"/>
      <c r="G281" s="91">
        <f>G282+G284</f>
        <v>1532384.35</v>
      </c>
    </row>
    <row r="282" spans="1:7" ht="38.25" x14ac:dyDescent="0.25">
      <c r="A282" s="43" t="s">
        <v>421</v>
      </c>
      <c r="B282" s="52" t="s">
        <v>692</v>
      </c>
      <c r="C282" s="53" t="s">
        <v>355</v>
      </c>
      <c r="D282" s="53" t="s">
        <v>359</v>
      </c>
      <c r="E282" s="89" t="s">
        <v>697</v>
      </c>
      <c r="F282" s="88"/>
      <c r="G282" s="91">
        <f>G283</f>
        <v>1197684.3500000001</v>
      </c>
    </row>
    <row r="283" spans="1:7" ht="76.5" x14ac:dyDescent="0.25">
      <c r="A283" s="47" t="s">
        <v>423</v>
      </c>
      <c r="B283" s="52" t="s">
        <v>692</v>
      </c>
      <c r="C283" s="53" t="s">
        <v>355</v>
      </c>
      <c r="D283" s="53" t="s">
        <v>359</v>
      </c>
      <c r="E283" s="89" t="s">
        <v>697</v>
      </c>
      <c r="F283" s="88">
        <v>100</v>
      </c>
      <c r="G283" s="92">
        <v>1197684.3500000001</v>
      </c>
    </row>
    <row r="284" spans="1:7" ht="38.25" x14ac:dyDescent="0.25">
      <c r="A284" s="43" t="s">
        <v>698</v>
      </c>
      <c r="B284" s="52" t="s">
        <v>692</v>
      </c>
      <c r="C284" s="53" t="s">
        <v>355</v>
      </c>
      <c r="D284" s="53" t="s">
        <v>359</v>
      </c>
      <c r="E284" s="88" t="s">
        <v>699</v>
      </c>
      <c r="F284" s="88"/>
      <c r="G284" s="92">
        <f>G285</f>
        <v>334700</v>
      </c>
    </row>
    <row r="285" spans="1:7" ht="76.5" x14ac:dyDescent="0.25">
      <c r="A285" s="47" t="s">
        <v>423</v>
      </c>
      <c r="B285" s="52" t="s">
        <v>692</v>
      </c>
      <c r="C285" s="53" t="s">
        <v>355</v>
      </c>
      <c r="D285" s="53" t="s">
        <v>359</v>
      </c>
      <c r="E285" s="88" t="s">
        <v>699</v>
      </c>
      <c r="F285" s="88">
        <v>100</v>
      </c>
      <c r="G285" s="92">
        <v>334700</v>
      </c>
    </row>
    <row r="286" spans="1:7" ht="51" x14ac:dyDescent="0.25">
      <c r="A286" s="43" t="s">
        <v>364</v>
      </c>
      <c r="B286" s="52" t="s">
        <v>692</v>
      </c>
      <c r="C286" s="53" t="s">
        <v>355</v>
      </c>
      <c r="D286" s="53" t="s">
        <v>365</v>
      </c>
      <c r="E286" s="88"/>
      <c r="F286" s="88"/>
      <c r="G286" s="91">
        <f>G287+G292</f>
        <v>4240378.6000000006</v>
      </c>
    </row>
    <row r="287" spans="1:7" ht="38.25" x14ac:dyDescent="0.25">
      <c r="A287" s="47" t="s">
        <v>693</v>
      </c>
      <c r="B287" s="52" t="s">
        <v>692</v>
      </c>
      <c r="C287" s="53" t="s">
        <v>355</v>
      </c>
      <c r="D287" s="53" t="s">
        <v>365</v>
      </c>
      <c r="E287" s="108" t="s">
        <v>439</v>
      </c>
      <c r="F287" s="88"/>
      <c r="G287" s="91">
        <f>G288</f>
        <v>376315.03</v>
      </c>
    </row>
    <row r="288" spans="1:7" ht="63.75" x14ac:dyDescent="0.25">
      <c r="A288" s="47" t="s">
        <v>440</v>
      </c>
      <c r="B288" s="52" t="s">
        <v>692</v>
      </c>
      <c r="C288" s="53" t="s">
        <v>355</v>
      </c>
      <c r="D288" s="53" t="s">
        <v>365</v>
      </c>
      <c r="E288" s="89" t="s">
        <v>441</v>
      </c>
      <c r="F288" s="88"/>
      <c r="G288" s="91">
        <f>G289</f>
        <v>376315.03</v>
      </c>
    </row>
    <row r="289" spans="1:7" ht="76.5" x14ac:dyDescent="0.25">
      <c r="A289" s="56" t="s">
        <v>447</v>
      </c>
      <c r="B289" s="52" t="s">
        <v>692</v>
      </c>
      <c r="C289" s="53" t="s">
        <v>355</v>
      </c>
      <c r="D289" s="53" t="s">
        <v>365</v>
      </c>
      <c r="E289" s="89">
        <v>9102</v>
      </c>
      <c r="F289" s="88"/>
      <c r="G289" s="91">
        <f>G290</f>
        <v>376315.03</v>
      </c>
    </row>
    <row r="290" spans="1:7" ht="25.5" x14ac:dyDescent="0.25">
      <c r="A290" s="47" t="s">
        <v>444</v>
      </c>
      <c r="B290" s="52" t="s">
        <v>692</v>
      </c>
      <c r="C290" s="53" t="s">
        <v>355</v>
      </c>
      <c r="D290" s="53" t="s">
        <v>365</v>
      </c>
      <c r="E290" s="89" t="s">
        <v>448</v>
      </c>
      <c r="F290" s="88"/>
      <c r="G290" s="91">
        <f>G291</f>
        <v>376315.03</v>
      </c>
    </row>
    <row r="291" spans="1:7" ht="25.5" x14ac:dyDescent="0.25">
      <c r="A291" s="47" t="s">
        <v>446</v>
      </c>
      <c r="B291" s="52" t="s">
        <v>692</v>
      </c>
      <c r="C291" s="53" t="s">
        <v>355</v>
      </c>
      <c r="D291" s="53" t="s">
        <v>365</v>
      </c>
      <c r="E291" s="89" t="s">
        <v>448</v>
      </c>
      <c r="F291" s="88">
        <v>200</v>
      </c>
      <c r="G291" s="94">
        <v>376315.03</v>
      </c>
    </row>
    <row r="292" spans="1:7" ht="102" x14ac:dyDescent="0.25">
      <c r="A292" s="43" t="s">
        <v>700</v>
      </c>
      <c r="B292" s="52" t="s">
        <v>692</v>
      </c>
      <c r="C292" s="53" t="s">
        <v>355</v>
      </c>
      <c r="D292" s="53" t="s">
        <v>365</v>
      </c>
      <c r="E292" s="88">
        <v>14</v>
      </c>
      <c r="F292" s="88"/>
      <c r="G292" s="91">
        <f>G293</f>
        <v>3864063.5700000003</v>
      </c>
    </row>
    <row r="293" spans="1:7" ht="63.75" x14ac:dyDescent="0.25">
      <c r="A293" s="43" t="s">
        <v>701</v>
      </c>
      <c r="B293" s="52" t="s">
        <v>692</v>
      </c>
      <c r="C293" s="53" t="s">
        <v>355</v>
      </c>
      <c r="D293" s="53" t="s">
        <v>365</v>
      </c>
      <c r="E293" s="88" t="s">
        <v>702</v>
      </c>
      <c r="F293" s="88"/>
      <c r="G293" s="91">
        <f>G294</f>
        <v>3864063.5700000003</v>
      </c>
    </row>
    <row r="294" spans="1:7" ht="51" x14ac:dyDescent="0.25">
      <c r="A294" s="43" t="s">
        <v>703</v>
      </c>
      <c r="B294" s="52" t="s">
        <v>692</v>
      </c>
      <c r="C294" s="53" t="s">
        <v>355</v>
      </c>
      <c r="D294" s="53" t="s">
        <v>365</v>
      </c>
      <c r="E294" s="88" t="s">
        <v>704</v>
      </c>
      <c r="F294" s="88"/>
      <c r="G294" s="91">
        <f>G295</f>
        <v>3864063.5700000003</v>
      </c>
    </row>
    <row r="295" spans="1:7" ht="38.25" x14ac:dyDescent="0.25">
      <c r="A295" s="43" t="s">
        <v>421</v>
      </c>
      <c r="B295" s="52" t="s">
        <v>692</v>
      </c>
      <c r="C295" s="53" t="s">
        <v>355</v>
      </c>
      <c r="D295" s="53" t="s">
        <v>365</v>
      </c>
      <c r="E295" s="88" t="s">
        <v>705</v>
      </c>
      <c r="F295" s="88"/>
      <c r="G295" s="91">
        <f>G296+G297+G298</f>
        <v>3864063.5700000003</v>
      </c>
    </row>
    <row r="296" spans="1:7" ht="76.5" x14ac:dyDescent="0.25">
      <c r="A296" s="43" t="s">
        <v>423</v>
      </c>
      <c r="B296" s="52" t="s">
        <v>692</v>
      </c>
      <c r="C296" s="53" t="s">
        <v>355</v>
      </c>
      <c r="D296" s="53" t="s">
        <v>365</v>
      </c>
      <c r="E296" s="88" t="s">
        <v>705</v>
      </c>
      <c r="F296" s="88">
        <v>100</v>
      </c>
      <c r="G296" s="100">
        <v>3709865.22</v>
      </c>
    </row>
    <row r="297" spans="1:7" ht="38.25" x14ac:dyDescent="0.25">
      <c r="A297" s="47" t="s">
        <v>449</v>
      </c>
      <c r="B297" s="52" t="s">
        <v>692</v>
      </c>
      <c r="C297" s="53" t="s">
        <v>355</v>
      </c>
      <c r="D297" s="53" t="s">
        <v>365</v>
      </c>
      <c r="E297" s="88" t="s">
        <v>705</v>
      </c>
      <c r="F297" s="88">
        <v>200</v>
      </c>
      <c r="G297" s="100">
        <v>153198.35</v>
      </c>
    </row>
    <row r="298" spans="1:7" x14ac:dyDescent="0.25">
      <c r="A298" s="43" t="s">
        <v>476</v>
      </c>
      <c r="B298" s="52" t="s">
        <v>692</v>
      </c>
      <c r="C298" s="53" t="s">
        <v>355</v>
      </c>
      <c r="D298" s="53" t="s">
        <v>365</v>
      </c>
      <c r="E298" s="88" t="s">
        <v>705</v>
      </c>
      <c r="F298" s="88">
        <v>800</v>
      </c>
      <c r="G298" s="100">
        <v>1000</v>
      </c>
    </row>
    <row r="299" spans="1:7" x14ac:dyDescent="0.25">
      <c r="A299" s="43" t="s">
        <v>368</v>
      </c>
      <c r="B299" s="52" t="s">
        <v>692</v>
      </c>
      <c r="C299" s="53" t="s">
        <v>706</v>
      </c>
      <c r="D299" s="53" t="s">
        <v>369</v>
      </c>
      <c r="E299" s="88"/>
      <c r="F299" s="88"/>
      <c r="G299" s="100">
        <f>G300+G305+G309</f>
        <v>8678682.9700000007</v>
      </c>
    </row>
    <row r="300" spans="1:7" ht="38.25" x14ac:dyDescent="0.25">
      <c r="A300" s="43" t="s">
        <v>644</v>
      </c>
      <c r="B300" s="52" t="s">
        <v>692</v>
      </c>
      <c r="C300" s="53" t="s">
        <v>355</v>
      </c>
      <c r="D300" s="53" t="s">
        <v>369</v>
      </c>
      <c r="E300" s="108" t="s">
        <v>359</v>
      </c>
      <c r="F300" s="88"/>
      <c r="G300" s="100">
        <f>G301</f>
        <v>77699.17</v>
      </c>
    </row>
    <row r="301" spans="1:7" ht="63.75" x14ac:dyDescent="0.25">
      <c r="A301" s="43" t="s">
        <v>707</v>
      </c>
      <c r="B301" s="52" t="s">
        <v>692</v>
      </c>
      <c r="C301" s="53" t="s">
        <v>355</v>
      </c>
      <c r="D301" s="53" t="s">
        <v>369</v>
      </c>
      <c r="E301" s="88" t="s">
        <v>708</v>
      </c>
      <c r="F301" s="88"/>
      <c r="G301" s="100">
        <f>SUM(G302)</f>
        <v>77699.17</v>
      </c>
    </row>
    <row r="302" spans="1:7" ht="63.75" x14ac:dyDescent="0.25">
      <c r="A302" s="43" t="s">
        <v>709</v>
      </c>
      <c r="B302" s="52" t="s">
        <v>692</v>
      </c>
      <c r="C302" s="53" t="s">
        <v>355</v>
      </c>
      <c r="D302" s="53" t="s">
        <v>369</v>
      </c>
      <c r="E302" s="88" t="s">
        <v>710</v>
      </c>
      <c r="F302" s="88"/>
      <c r="G302" s="100">
        <f>SUM(G303)</f>
        <v>77699.17</v>
      </c>
    </row>
    <row r="303" spans="1:7" ht="102" x14ac:dyDescent="0.25">
      <c r="A303" s="43" t="s">
        <v>711</v>
      </c>
      <c r="B303" s="52" t="s">
        <v>692</v>
      </c>
      <c r="C303" s="53" t="s">
        <v>355</v>
      </c>
      <c r="D303" s="53" t="s">
        <v>369</v>
      </c>
      <c r="E303" s="108" t="s">
        <v>712</v>
      </c>
      <c r="F303" s="88"/>
      <c r="G303" s="100">
        <f>SUM(G304)</f>
        <v>77699.17</v>
      </c>
    </row>
    <row r="304" spans="1:7" ht="76.5" x14ac:dyDescent="0.25">
      <c r="A304" s="43" t="s">
        <v>423</v>
      </c>
      <c r="B304" s="52" t="s">
        <v>692</v>
      </c>
      <c r="C304" s="53" t="s">
        <v>355</v>
      </c>
      <c r="D304" s="53" t="s">
        <v>369</v>
      </c>
      <c r="E304" s="108" t="s">
        <v>712</v>
      </c>
      <c r="F304" s="88">
        <v>100</v>
      </c>
      <c r="G304" s="100">
        <v>77699.17</v>
      </c>
    </row>
    <row r="305" spans="1:7" ht="51" x14ac:dyDescent="0.25">
      <c r="A305" s="43" t="s">
        <v>713</v>
      </c>
      <c r="B305" s="52" t="s">
        <v>692</v>
      </c>
      <c r="C305" s="53" t="s">
        <v>355</v>
      </c>
      <c r="D305" s="53" t="s">
        <v>369</v>
      </c>
      <c r="E305" s="88" t="s">
        <v>714</v>
      </c>
      <c r="F305" s="88"/>
      <c r="G305" s="100">
        <f>G306</f>
        <v>7101103.1900000004</v>
      </c>
    </row>
    <row r="306" spans="1:7" ht="38.25" x14ac:dyDescent="0.25">
      <c r="A306" s="43" t="s">
        <v>561</v>
      </c>
      <c r="B306" s="52" t="s">
        <v>692</v>
      </c>
      <c r="C306" s="53" t="s">
        <v>355</v>
      </c>
      <c r="D306" s="53" t="s">
        <v>369</v>
      </c>
      <c r="E306" s="88" t="s">
        <v>715</v>
      </c>
      <c r="F306" s="88"/>
      <c r="G306" s="100">
        <f>G307+G308+G311</f>
        <v>7101103.1900000004</v>
      </c>
    </row>
    <row r="307" spans="1:7" ht="76.5" x14ac:dyDescent="0.25">
      <c r="A307" s="43" t="s">
        <v>423</v>
      </c>
      <c r="B307" s="52" t="s">
        <v>692</v>
      </c>
      <c r="C307" s="53" t="s">
        <v>355</v>
      </c>
      <c r="D307" s="53" t="s">
        <v>369</v>
      </c>
      <c r="E307" s="88" t="s">
        <v>715</v>
      </c>
      <c r="F307" s="88">
        <v>100</v>
      </c>
      <c r="G307" s="100">
        <v>5762080.1100000003</v>
      </c>
    </row>
    <row r="308" spans="1:7" ht="38.25" x14ac:dyDescent="0.25">
      <c r="A308" s="47" t="s">
        <v>449</v>
      </c>
      <c r="B308" s="52" t="s">
        <v>692</v>
      </c>
      <c r="C308" s="53" t="s">
        <v>355</v>
      </c>
      <c r="D308" s="53" t="s">
        <v>369</v>
      </c>
      <c r="E308" s="88" t="s">
        <v>715</v>
      </c>
      <c r="F308" s="88">
        <v>200</v>
      </c>
      <c r="G308" s="100">
        <v>1339023.08</v>
      </c>
    </row>
    <row r="309" spans="1:7" ht="25.5" x14ac:dyDescent="0.25">
      <c r="A309" s="47" t="s">
        <v>537</v>
      </c>
      <c r="B309" s="52" t="s">
        <v>692</v>
      </c>
      <c r="C309" s="53" t="s">
        <v>355</v>
      </c>
      <c r="D309" s="53" t="s">
        <v>369</v>
      </c>
      <c r="E309" s="88" t="s">
        <v>716</v>
      </c>
      <c r="F309" s="88"/>
      <c r="G309" s="100">
        <f>G310</f>
        <v>1499880.61</v>
      </c>
    </row>
    <row r="310" spans="1:7" ht="38.25" x14ac:dyDescent="0.25">
      <c r="A310" s="47" t="s">
        <v>449</v>
      </c>
      <c r="B310" s="52" t="s">
        <v>692</v>
      </c>
      <c r="C310" s="53" t="s">
        <v>355</v>
      </c>
      <c r="D310" s="53" t="s">
        <v>369</v>
      </c>
      <c r="E310" s="88" t="s">
        <v>716</v>
      </c>
      <c r="F310" s="88">
        <v>200</v>
      </c>
      <c r="G310" s="100">
        <v>1499880.61</v>
      </c>
    </row>
    <row r="311" spans="1:7" x14ac:dyDescent="0.25">
      <c r="A311" s="43" t="s">
        <v>476</v>
      </c>
      <c r="B311" s="52" t="s">
        <v>692</v>
      </c>
      <c r="C311" s="53" t="s">
        <v>355</v>
      </c>
      <c r="D311" s="53" t="s">
        <v>369</v>
      </c>
      <c r="E311" s="88" t="s">
        <v>715</v>
      </c>
      <c r="F311" s="88">
        <v>800</v>
      </c>
      <c r="G311" s="100"/>
    </row>
    <row r="312" spans="1:7" x14ac:dyDescent="0.25">
      <c r="A312" s="43" t="s">
        <v>373</v>
      </c>
      <c r="B312" s="52" t="s">
        <v>692</v>
      </c>
      <c r="C312" s="53" t="s">
        <v>361</v>
      </c>
      <c r="D312" s="53" t="s">
        <v>556</v>
      </c>
      <c r="E312" s="88"/>
      <c r="F312" s="88"/>
      <c r="G312" s="91">
        <f>G313+G319</f>
        <v>4403000.32</v>
      </c>
    </row>
    <row r="313" spans="1:7" x14ac:dyDescent="0.25">
      <c r="A313" s="43" t="s">
        <v>376</v>
      </c>
      <c r="B313" s="52" t="s">
        <v>692</v>
      </c>
      <c r="C313" s="53" t="s">
        <v>361</v>
      </c>
      <c r="D313" s="53" t="s">
        <v>377</v>
      </c>
      <c r="E313" s="88"/>
      <c r="F313" s="88"/>
      <c r="G313" s="91">
        <f>G314</f>
        <v>2831211.32</v>
      </c>
    </row>
    <row r="314" spans="1:7" ht="63.75" x14ac:dyDescent="0.25">
      <c r="A314" s="47" t="s">
        <v>594</v>
      </c>
      <c r="B314" s="52" t="s">
        <v>692</v>
      </c>
      <c r="C314" s="53" t="s">
        <v>361</v>
      </c>
      <c r="D314" s="53" t="s">
        <v>377</v>
      </c>
      <c r="E314" s="88">
        <v>11</v>
      </c>
      <c r="F314" s="88"/>
      <c r="G314" s="91">
        <f>G315</f>
        <v>2831211.32</v>
      </c>
    </row>
    <row r="315" spans="1:7" ht="38.25" x14ac:dyDescent="0.25">
      <c r="A315" s="47" t="s">
        <v>595</v>
      </c>
      <c r="B315" s="52" t="s">
        <v>692</v>
      </c>
      <c r="C315" s="53" t="s">
        <v>361</v>
      </c>
      <c r="D315" s="53" t="s">
        <v>377</v>
      </c>
      <c r="E315" s="88" t="s">
        <v>596</v>
      </c>
      <c r="F315" s="88"/>
      <c r="G315" s="91">
        <f>G316</f>
        <v>2831211.32</v>
      </c>
    </row>
    <row r="316" spans="1:7" ht="76.5" x14ac:dyDescent="0.25">
      <c r="A316" s="68" t="s">
        <v>597</v>
      </c>
      <c r="B316" s="52" t="s">
        <v>692</v>
      </c>
      <c r="C316" s="53" t="s">
        <v>361</v>
      </c>
      <c r="D316" s="53" t="s">
        <v>377</v>
      </c>
      <c r="E316" s="88" t="s">
        <v>598</v>
      </c>
      <c r="F316" s="88"/>
      <c r="G316" s="91">
        <f>G317</f>
        <v>2831211.32</v>
      </c>
    </row>
    <row r="317" spans="1:7" ht="63.75" x14ac:dyDescent="0.25">
      <c r="A317" s="43" t="s">
        <v>717</v>
      </c>
      <c r="B317" s="52" t="s">
        <v>692</v>
      </c>
      <c r="C317" s="53" t="s">
        <v>361</v>
      </c>
      <c r="D317" s="53" t="s">
        <v>377</v>
      </c>
      <c r="E317" s="88" t="s">
        <v>718</v>
      </c>
      <c r="F317" s="88"/>
      <c r="G317" s="93">
        <f>G318</f>
        <v>2831211.32</v>
      </c>
    </row>
    <row r="318" spans="1:7" x14ac:dyDescent="0.25">
      <c r="A318" s="43" t="s">
        <v>719</v>
      </c>
      <c r="B318" s="52" t="s">
        <v>692</v>
      </c>
      <c r="C318" s="53" t="s">
        <v>361</v>
      </c>
      <c r="D318" s="53" t="s">
        <v>377</v>
      </c>
      <c r="E318" s="88" t="s">
        <v>718</v>
      </c>
      <c r="F318" s="88">
        <v>500</v>
      </c>
      <c r="G318" s="101">
        <v>2831211.32</v>
      </c>
    </row>
    <row r="319" spans="1:7" ht="25.5" x14ac:dyDescent="0.25">
      <c r="A319" s="43" t="s">
        <v>378</v>
      </c>
      <c r="B319" s="52" t="s">
        <v>692</v>
      </c>
      <c r="C319" s="53" t="s">
        <v>361</v>
      </c>
      <c r="D319" s="53" t="s">
        <v>379</v>
      </c>
      <c r="E319" s="88"/>
      <c r="F319" s="88"/>
      <c r="G319" s="92">
        <f>G320</f>
        <v>1571789</v>
      </c>
    </row>
    <row r="320" spans="1:7" ht="51" x14ac:dyDescent="0.25">
      <c r="A320" s="72" t="s">
        <v>621</v>
      </c>
      <c r="B320" s="52" t="s">
        <v>692</v>
      </c>
      <c r="C320" s="53" t="s">
        <v>361</v>
      </c>
      <c r="D320" s="54">
        <v>12</v>
      </c>
      <c r="E320" s="108" t="s">
        <v>384</v>
      </c>
      <c r="F320" s="88"/>
      <c r="G320" s="92">
        <f>G321</f>
        <v>1571789</v>
      </c>
    </row>
    <row r="321" spans="1:7" ht="102" x14ac:dyDescent="0.25">
      <c r="A321" s="43" t="s">
        <v>622</v>
      </c>
      <c r="B321" s="52" t="s">
        <v>692</v>
      </c>
      <c r="C321" s="53" t="s">
        <v>361</v>
      </c>
      <c r="D321" s="54">
        <v>12</v>
      </c>
      <c r="E321" s="88" t="s">
        <v>623</v>
      </c>
      <c r="F321" s="88"/>
      <c r="G321" s="92">
        <f>G322</f>
        <v>1571789</v>
      </c>
    </row>
    <row r="322" spans="1:7" ht="51" x14ac:dyDescent="0.25">
      <c r="A322" s="43" t="s">
        <v>720</v>
      </c>
      <c r="B322" s="52" t="s">
        <v>692</v>
      </c>
      <c r="C322" s="53" t="s">
        <v>361</v>
      </c>
      <c r="D322" s="54">
        <v>12</v>
      </c>
      <c r="E322" s="108" t="s">
        <v>721</v>
      </c>
      <c r="F322" s="88"/>
      <c r="G322" s="92">
        <f>G323+G325</f>
        <v>1571789</v>
      </c>
    </row>
    <row r="323" spans="1:7" ht="63.75" x14ac:dyDescent="0.25">
      <c r="A323" s="43" t="s">
        <v>722</v>
      </c>
      <c r="B323" s="52" t="s">
        <v>692</v>
      </c>
      <c r="C323" s="53" t="s">
        <v>361</v>
      </c>
      <c r="D323" s="54">
        <v>12</v>
      </c>
      <c r="E323" s="108" t="s">
        <v>723</v>
      </c>
      <c r="F323" s="88"/>
      <c r="G323" s="92">
        <f>G324</f>
        <v>1100252</v>
      </c>
    </row>
    <row r="324" spans="1:7" x14ac:dyDescent="0.25">
      <c r="A324" s="47" t="s">
        <v>719</v>
      </c>
      <c r="B324" s="52" t="s">
        <v>692</v>
      </c>
      <c r="C324" s="53" t="s">
        <v>361</v>
      </c>
      <c r="D324" s="54">
        <v>12</v>
      </c>
      <c r="E324" s="108" t="s">
        <v>724</v>
      </c>
      <c r="F324" s="88">
        <v>500</v>
      </c>
      <c r="G324" s="94">
        <v>1100252</v>
      </c>
    </row>
    <row r="325" spans="1:7" ht="76.5" x14ac:dyDescent="0.25">
      <c r="A325" s="43" t="s">
        <v>725</v>
      </c>
      <c r="B325" s="52" t="s">
        <v>692</v>
      </c>
      <c r="C325" s="53" t="s">
        <v>361</v>
      </c>
      <c r="D325" s="54">
        <v>12</v>
      </c>
      <c r="E325" s="88" t="s">
        <v>726</v>
      </c>
      <c r="F325" s="88"/>
      <c r="G325" s="92">
        <f>G326</f>
        <v>471537</v>
      </c>
    </row>
    <row r="326" spans="1:7" x14ac:dyDescent="0.25">
      <c r="A326" s="47" t="s">
        <v>719</v>
      </c>
      <c r="B326" s="52" t="s">
        <v>692</v>
      </c>
      <c r="C326" s="53" t="s">
        <v>361</v>
      </c>
      <c r="D326" s="54">
        <v>12</v>
      </c>
      <c r="E326" s="88" t="s">
        <v>727</v>
      </c>
      <c r="F326" s="88">
        <v>500</v>
      </c>
      <c r="G326" s="94">
        <v>471537</v>
      </c>
    </row>
    <row r="327" spans="1:7" ht="25.5" x14ac:dyDescent="0.25">
      <c r="A327" s="47" t="s">
        <v>380</v>
      </c>
      <c r="B327" s="52" t="s">
        <v>692</v>
      </c>
      <c r="C327" s="53" t="s">
        <v>363</v>
      </c>
      <c r="D327" s="57" t="s">
        <v>556</v>
      </c>
      <c r="E327" s="88"/>
      <c r="F327" s="88"/>
      <c r="G327" s="94">
        <f>G328</f>
        <v>490000</v>
      </c>
    </row>
    <row r="328" spans="1:7" x14ac:dyDescent="0.25">
      <c r="A328" s="47" t="s">
        <v>627</v>
      </c>
      <c r="B328" s="52" t="s">
        <v>692</v>
      </c>
      <c r="C328" s="53" t="s">
        <v>363</v>
      </c>
      <c r="D328" s="57" t="s">
        <v>357</v>
      </c>
      <c r="E328" s="88"/>
      <c r="F328" s="88"/>
      <c r="G328" s="94">
        <f>G329</f>
        <v>490000</v>
      </c>
    </row>
    <row r="329" spans="1:7" ht="51" x14ac:dyDescent="0.25">
      <c r="A329" s="72" t="s">
        <v>633</v>
      </c>
      <c r="B329" s="52" t="s">
        <v>692</v>
      </c>
      <c r="C329" s="57" t="s">
        <v>363</v>
      </c>
      <c r="D329" s="57" t="s">
        <v>357</v>
      </c>
      <c r="E329" s="106" t="s">
        <v>634</v>
      </c>
      <c r="F329" s="88"/>
      <c r="G329" s="94">
        <f>G330</f>
        <v>490000</v>
      </c>
    </row>
    <row r="330" spans="1:7" ht="89.25" x14ac:dyDescent="0.25">
      <c r="A330" s="75" t="s">
        <v>635</v>
      </c>
      <c r="B330" s="52" t="s">
        <v>692</v>
      </c>
      <c r="C330" s="57" t="s">
        <v>363</v>
      </c>
      <c r="D330" s="57" t="s">
        <v>357</v>
      </c>
      <c r="E330" s="106" t="s">
        <v>636</v>
      </c>
      <c r="F330" s="88"/>
      <c r="G330" s="94">
        <f>G331+G334</f>
        <v>490000</v>
      </c>
    </row>
    <row r="331" spans="1:7" ht="38.25" x14ac:dyDescent="0.25">
      <c r="A331" s="47" t="s">
        <v>728</v>
      </c>
      <c r="B331" s="52" t="s">
        <v>692</v>
      </c>
      <c r="C331" s="57" t="s">
        <v>363</v>
      </c>
      <c r="D331" s="57" t="s">
        <v>357</v>
      </c>
      <c r="E331" s="106" t="s">
        <v>637</v>
      </c>
      <c r="F331" s="88"/>
      <c r="G331" s="94">
        <f>G332</f>
        <v>225000</v>
      </c>
    </row>
    <row r="332" spans="1:7" ht="63.75" x14ac:dyDescent="0.25">
      <c r="A332" s="43" t="s">
        <v>729</v>
      </c>
      <c r="B332" s="52" t="s">
        <v>692</v>
      </c>
      <c r="C332" s="57" t="s">
        <v>363</v>
      </c>
      <c r="D332" s="57" t="s">
        <v>357</v>
      </c>
      <c r="E332" s="106" t="s">
        <v>730</v>
      </c>
      <c r="F332" s="88"/>
      <c r="G332" s="94">
        <f>G333</f>
        <v>225000</v>
      </c>
    </row>
    <row r="333" spans="1:7" x14ac:dyDescent="0.25">
      <c r="A333" s="47" t="s">
        <v>719</v>
      </c>
      <c r="B333" s="52" t="s">
        <v>692</v>
      </c>
      <c r="C333" s="57" t="s">
        <v>363</v>
      </c>
      <c r="D333" s="57" t="s">
        <v>357</v>
      </c>
      <c r="E333" s="106" t="s">
        <v>731</v>
      </c>
      <c r="F333" s="88">
        <v>500</v>
      </c>
      <c r="G333" s="101">
        <v>225000</v>
      </c>
    </row>
    <row r="334" spans="1:7" ht="38.25" x14ac:dyDescent="0.25">
      <c r="A334" s="68" t="s">
        <v>639</v>
      </c>
      <c r="B334" s="52" t="s">
        <v>692</v>
      </c>
      <c r="C334" s="57" t="s">
        <v>363</v>
      </c>
      <c r="D334" s="57" t="s">
        <v>357</v>
      </c>
      <c r="E334" s="88" t="s">
        <v>640</v>
      </c>
      <c r="F334" s="88"/>
      <c r="G334" s="94">
        <f>G335</f>
        <v>265000</v>
      </c>
    </row>
    <row r="335" spans="1:7" ht="38.25" x14ac:dyDescent="0.25">
      <c r="A335" s="43" t="s">
        <v>732</v>
      </c>
      <c r="B335" s="52" t="s">
        <v>692</v>
      </c>
      <c r="C335" s="57" t="s">
        <v>363</v>
      </c>
      <c r="D335" s="57" t="s">
        <v>357</v>
      </c>
      <c r="E335" s="88" t="s">
        <v>733</v>
      </c>
      <c r="F335" s="88"/>
      <c r="G335" s="94">
        <f>G336</f>
        <v>265000</v>
      </c>
    </row>
    <row r="336" spans="1:7" x14ac:dyDescent="0.25">
      <c r="A336" s="47" t="s">
        <v>719</v>
      </c>
      <c r="B336" s="52" t="s">
        <v>692</v>
      </c>
      <c r="C336" s="57" t="s">
        <v>363</v>
      </c>
      <c r="D336" s="57" t="s">
        <v>357</v>
      </c>
      <c r="E336" s="88" t="s">
        <v>733</v>
      </c>
      <c r="F336" s="88">
        <v>500</v>
      </c>
      <c r="G336" s="101">
        <v>265000</v>
      </c>
    </row>
    <row r="337" spans="1:7" x14ac:dyDescent="0.25">
      <c r="A337" s="43" t="s">
        <v>668</v>
      </c>
      <c r="B337" s="52" t="s">
        <v>692</v>
      </c>
      <c r="C337" s="54">
        <v>10</v>
      </c>
      <c r="D337" s="53" t="s">
        <v>556</v>
      </c>
      <c r="E337" s="88"/>
      <c r="F337" s="88"/>
      <c r="G337" s="94">
        <f>G338+G359+G373</f>
        <v>49046494.229999997</v>
      </c>
    </row>
    <row r="338" spans="1:7" x14ac:dyDescent="0.25">
      <c r="A338" s="43" t="s">
        <v>398</v>
      </c>
      <c r="B338" s="52" t="s">
        <v>692</v>
      </c>
      <c r="C338" s="54">
        <v>10</v>
      </c>
      <c r="D338" s="53" t="s">
        <v>359</v>
      </c>
      <c r="E338" s="88"/>
      <c r="F338" s="88"/>
      <c r="G338" s="91">
        <f>G339</f>
        <v>6733750.4699999997</v>
      </c>
    </row>
    <row r="339" spans="1:7" ht="38.25" x14ac:dyDescent="0.25">
      <c r="A339" s="43" t="s">
        <v>734</v>
      </c>
      <c r="B339" s="52" t="s">
        <v>692</v>
      </c>
      <c r="C339" s="54">
        <v>10</v>
      </c>
      <c r="D339" s="53" t="s">
        <v>359</v>
      </c>
      <c r="E339" s="108" t="s">
        <v>357</v>
      </c>
      <c r="F339" s="88"/>
      <c r="G339" s="92">
        <f>G340</f>
        <v>6733750.4699999997</v>
      </c>
    </row>
    <row r="340" spans="1:7" ht="63.75" x14ac:dyDescent="0.25">
      <c r="A340" s="43" t="s">
        <v>426</v>
      </c>
      <c r="B340" s="52" t="s">
        <v>692</v>
      </c>
      <c r="C340" s="54">
        <v>10</v>
      </c>
      <c r="D340" s="53" t="s">
        <v>359</v>
      </c>
      <c r="E340" s="88" t="s">
        <v>671</v>
      </c>
      <c r="F340" s="88"/>
      <c r="G340" s="92">
        <f>G341+G348+G352+G356</f>
        <v>6733750.4699999997</v>
      </c>
    </row>
    <row r="341" spans="1:7" ht="38.25" x14ac:dyDescent="0.25">
      <c r="A341" s="43" t="s">
        <v>735</v>
      </c>
      <c r="B341" s="52" t="s">
        <v>692</v>
      </c>
      <c r="C341" s="53">
        <v>10</v>
      </c>
      <c r="D341" s="53" t="s">
        <v>359</v>
      </c>
      <c r="E341" s="88" t="s">
        <v>736</v>
      </c>
      <c r="F341" s="88"/>
      <c r="G341" s="92">
        <f>G342+G345</f>
        <v>6395215.29</v>
      </c>
    </row>
    <row r="342" spans="1:7" ht="25.5" x14ac:dyDescent="0.25">
      <c r="A342" s="43" t="s">
        <v>737</v>
      </c>
      <c r="B342" s="52" t="s">
        <v>692</v>
      </c>
      <c r="C342" s="53">
        <v>10</v>
      </c>
      <c r="D342" s="53" t="s">
        <v>359</v>
      </c>
      <c r="E342" s="88" t="s">
        <v>738</v>
      </c>
      <c r="F342" s="88"/>
      <c r="G342" s="92">
        <f>G344+G343</f>
        <v>5897059.1299999999</v>
      </c>
    </row>
    <row r="343" spans="1:7" ht="38.25" x14ac:dyDescent="0.25">
      <c r="A343" s="47" t="s">
        <v>449</v>
      </c>
      <c r="B343" s="52" t="s">
        <v>692</v>
      </c>
      <c r="C343" s="53">
        <v>10</v>
      </c>
      <c r="D343" s="53" t="s">
        <v>359</v>
      </c>
      <c r="E343" s="88" t="s">
        <v>738</v>
      </c>
      <c r="F343" s="88">
        <v>200</v>
      </c>
      <c r="G343" s="92">
        <v>72152.33</v>
      </c>
    </row>
    <row r="344" spans="1:7" ht="25.5" x14ac:dyDescent="0.25">
      <c r="A344" s="43" t="s">
        <v>533</v>
      </c>
      <c r="B344" s="52" t="s">
        <v>692</v>
      </c>
      <c r="C344" s="53">
        <v>10</v>
      </c>
      <c r="D344" s="53" t="s">
        <v>359</v>
      </c>
      <c r="E344" s="88" t="s">
        <v>738</v>
      </c>
      <c r="F344" s="88">
        <v>300</v>
      </c>
      <c r="G344" s="92">
        <v>5824906.7999999998</v>
      </c>
    </row>
    <row r="345" spans="1:7" ht="25.5" x14ac:dyDescent="0.25">
      <c r="A345" s="43" t="s">
        <v>739</v>
      </c>
      <c r="B345" s="52" t="s">
        <v>692</v>
      </c>
      <c r="C345" s="53">
        <v>10</v>
      </c>
      <c r="D345" s="53" t="s">
        <v>359</v>
      </c>
      <c r="E345" s="88" t="s">
        <v>740</v>
      </c>
      <c r="F345" s="88"/>
      <c r="G345" s="92">
        <f>G346+G347</f>
        <v>498156.16000000003</v>
      </c>
    </row>
    <row r="346" spans="1:7" ht="25.5" x14ac:dyDescent="0.25">
      <c r="A346" s="47" t="s">
        <v>446</v>
      </c>
      <c r="B346" s="52" t="s">
        <v>692</v>
      </c>
      <c r="C346" s="53">
        <v>10</v>
      </c>
      <c r="D346" s="53" t="s">
        <v>359</v>
      </c>
      <c r="E346" s="88" t="s">
        <v>740</v>
      </c>
      <c r="F346" s="88">
        <v>200</v>
      </c>
      <c r="G346" s="92">
        <v>8720.4599999999991</v>
      </c>
    </row>
    <row r="347" spans="1:7" ht="25.5" x14ac:dyDescent="0.25">
      <c r="A347" s="43" t="s">
        <v>533</v>
      </c>
      <c r="B347" s="52" t="s">
        <v>692</v>
      </c>
      <c r="C347" s="53">
        <v>10</v>
      </c>
      <c r="D347" s="53" t="s">
        <v>359</v>
      </c>
      <c r="E347" s="88" t="s">
        <v>740</v>
      </c>
      <c r="F347" s="88">
        <v>300</v>
      </c>
      <c r="G347" s="92">
        <v>489435.7</v>
      </c>
    </row>
    <row r="348" spans="1:7" ht="38.25" x14ac:dyDescent="0.25">
      <c r="A348" s="43" t="s">
        <v>741</v>
      </c>
      <c r="B348" s="52" t="s">
        <v>692</v>
      </c>
      <c r="C348" s="53">
        <v>10</v>
      </c>
      <c r="D348" s="53" t="s">
        <v>359</v>
      </c>
      <c r="E348" s="88" t="s">
        <v>742</v>
      </c>
      <c r="F348" s="88"/>
      <c r="G348" s="92">
        <f>G349</f>
        <v>80375.87999999999</v>
      </c>
    </row>
    <row r="349" spans="1:7" ht="38.25" x14ac:dyDescent="0.25">
      <c r="A349" s="43" t="s">
        <v>743</v>
      </c>
      <c r="B349" s="52" t="s">
        <v>692</v>
      </c>
      <c r="C349" s="53">
        <v>10</v>
      </c>
      <c r="D349" s="53" t="s">
        <v>359</v>
      </c>
      <c r="E349" s="88" t="s">
        <v>744</v>
      </c>
      <c r="F349" s="88"/>
      <c r="G349" s="92">
        <f>G351+G350</f>
        <v>80375.87999999999</v>
      </c>
    </row>
    <row r="350" spans="1:7" ht="38.25" x14ac:dyDescent="0.25">
      <c r="A350" s="47" t="s">
        <v>449</v>
      </c>
      <c r="B350" s="52" t="s">
        <v>692</v>
      </c>
      <c r="C350" s="53">
        <v>10</v>
      </c>
      <c r="D350" s="53" t="s">
        <v>359</v>
      </c>
      <c r="E350" s="88" t="s">
        <v>744</v>
      </c>
      <c r="F350" s="88">
        <v>200</v>
      </c>
      <c r="G350" s="92">
        <v>966.4</v>
      </c>
    </row>
    <row r="351" spans="1:7" ht="25.5" x14ac:dyDescent="0.25">
      <c r="A351" s="43" t="s">
        <v>533</v>
      </c>
      <c r="B351" s="52" t="s">
        <v>692</v>
      </c>
      <c r="C351" s="53">
        <v>10</v>
      </c>
      <c r="D351" s="53" t="s">
        <v>359</v>
      </c>
      <c r="E351" s="88" t="s">
        <v>744</v>
      </c>
      <c r="F351" s="88">
        <v>300</v>
      </c>
      <c r="G351" s="92">
        <v>79409.48</v>
      </c>
    </row>
    <row r="352" spans="1:7" ht="51" x14ac:dyDescent="0.25">
      <c r="A352" s="43" t="s">
        <v>745</v>
      </c>
      <c r="B352" s="52" t="s">
        <v>692</v>
      </c>
      <c r="C352" s="53">
        <v>10</v>
      </c>
      <c r="D352" s="53" t="s">
        <v>359</v>
      </c>
      <c r="E352" s="88" t="s">
        <v>746</v>
      </c>
      <c r="F352" s="88"/>
      <c r="G352" s="92">
        <f>G353</f>
        <v>248889.3</v>
      </c>
    </row>
    <row r="353" spans="1:7" ht="51" x14ac:dyDescent="0.25">
      <c r="A353" s="56" t="s">
        <v>747</v>
      </c>
      <c r="B353" s="52" t="s">
        <v>692</v>
      </c>
      <c r="C353" s="53">
        <v>10</v>
      </c>
      <c r="D353" s="53" t="s">
        <v>359</v>
      </c>
      <c r="E353" s="108" t="s">
        <v>748</v>
      </c>
      <c r="F353" s="88"/>
      <c r="G353" s="92">
        <f>G355+G354</f>
        <v>248889.3</v>
      </c>
    </row>
    <row r="354" spans="1:7" ht="38.25" x14ac:dyDescent="0.25">
      <c r="A354" s="47" t="s">
        <v>449</v>
      </c>
      <c r="B354" s="52" t="s">
        <v>692</v>
      </c>
      <c r="C354" s="53">
        <v>10</v>
      </c>
      <c r="D354" s="53" t="s">
        <v>359</v>
      </c>
      <c r="E354" s="108" t="s">
        <v>748</v>
      </c>
      <c r="F354" s="88">
        <v>200</v>
      </c>
      <c r="G354" s="92">
        <v>4056.46</v>
      </c>
    </row>
    <row r="355" spans="1:7" ht="25.5" x14ac:dyDescent="0.25">
      <c r="A355" s="43" t="s">
        <v>533</v>
      </c>
      <c r="B355" s="52" t="s">
        <v>692</v>
      </c>
      <c r="C355" s="53">
        <v>10</v>
      </c>
      <c r="D355" s="53" t="s">
        <v>359</v>
      </c>
      <c r="E355" s="108" t="s">
        <v>748</v>
      </c>
      <c r="F355" s="88">
        <v>300</v>
      </c>
      <c r="G355" s="92">
        <v>244832.84</v>
      </c>
    </row>
    <row r="356" spans="1:7" ht="38.25" x14ac:dyDescent="0.25">
      <c r="A356" s="43" t="s">
        <v>749</v>
      </c>
      <c r="B356" s="52" t="s">
        <v>692</v>
      </c>
      <c r="C356" s="53">
        <v>10</v>
      </c>
      <c r="D356" s="53" t="s">
        <v>359</v>
      </c>
      <c r="E356" s="108" t="s">
        <v>750</v>
      </c>
      <c r="F356" s="88"/>
      <c r="G356" s="102">
        <f>G357</f>
        <v>9270</v>
      </c>
    </row>
    <row r="357" spans="1:7" ht="38.25" x14ac:dyDescent="0.25">
      <c r="A357" s="43" t="s">
        <v>751</v>
      </c>
      <c r="B357" s="52" t="s">
        <v>692</v>
      </c>
      <c r="C357" s="53">
        <v>10</v>
      </c>
      <c r="D357" s="53" t="s">
        <v>359</v>
      </c>
      <c r="E357" s="88" t="s">
        <v>752</v>
      </c>
      <c r="F357" s="88"/>
      <c r="G357" s="102">
        <f>G358</f>
        <v>9270</v>
      </c>
    </row>
    <row r="358" spans="1:7" ht="38.25" x14ac:dyDescent="0.25">
      <c r="A358" s="47" t="s">
        <v>449</v>
      </c>
      <c r="B358" s="52" t="s">
        <v>692</v>
      </c>
      <c r="C358" s="53">
        <v>10</v>
      </c>
      <c r="D358" s="53" t="s">
        <v>359</v>
      </c>
      <c r="E358" s="88" t="s">
        <v>752</v>
      </c>
      <c r="F358" s="88">
        <v>200</v>
      </c>
      <c r="G358" s="96">
        <v>9270</v>
      </c>
    </row>
    <row r="359" spans="1:7" x14ac:dyDescent="0.25">
      <c r="A359" s="43" t="s">
        <v>399</v>
      </c>
      <c r="B359" s="52" t="s">
        <v>692</v>
      </c>
      <c r="C359" s="53" t="s">
        <v>396</v>
      </c>
      <c r="D359" s="53" t="s">
        <v>361</v>
      </c>
      <c r="E359" s="108"/>
      <c r="F359" s="88"/>
      <c r="G359" s="91">
        <f>G360</f>
        <v>39345147.43</v>
      </c>
    </row>
    <row r="360" spans="1:7" ht="51" x14ac:dyDescent="0.25">
      <c r="A360" s="43" t="s">
        <v>669</v>
      </c>
      <c r="B360" s="52" t="s">
        <v>692</v>
      </c>
      <c r="C360" s="53" t="s">
        <v>396</v>
      </c>
      <c r="D360" s="53" t="s">
        <v>361</v>
      </c>
      <c r="E360" s="108" t="s">
        <v>357</v>
      </c>
      <c r="F360" s="88"/>
      <c r="G360" s="91">
        <f>G361</f>
        <v>39345147.43</v>
      </c>
    </row>
    <row r="361" spans="1:7" ht="63.75" x14ac:dyDescent="0.25">
      <c r="A361" s="43" t="s">
        <v>426</v>
      </c>
      <c r="B361" s="52" t="s">
        <v>692</v>
      </c>
      <c r="C361" s="53" t="s">
        <v>396</v>
      </c>
      <c r="D361" s="53" t="s">
        <v>361</v>
      </c>
      <c r="E361" s="89" t="s">
        <v>427</v>
      </c>
      <c r="F361" s="88"/>
      <c r="G361" s="91">
        <f>G362+G366</f>
        <v>39345147.43</v>
      </c>
    </row>
    <row r="362" spans="1:7" ht="51" x14ac:dyDescent="0.25">
      <c r="A362" s="43" t="s">
        <v>753</v>
      </c>
      <c r="B362" s="52" t="s">
        <v>692</v>
      </c>
      <c r="C362" s="53" t="s">
        <v>396</v>
      </c>
      <c r="D362" s="53" t="s">
        <v>361</v>
      </c>
      <c r="E362" s="108" t="s">
        <v>754</v>
      </c>
      <c r="F362" s="88"/>
      <c r="G362" s="91">
        <f>G363</f>
        <v>1441513.2100000002</v>
      </c>
    </row>
    <row r="363" spans="1:7" x14ac:dyDescent="0.25">
      <c r="A363" s="43" t="s">
        <v>755</v>
      </c>
      <c r="B363" s="52" t="s">
        <v>692</v>
      </c>
      <c r="C363" s="53" t="s">
        <v>396</v>
      </c>
      <c r="D363" s="53" t="s">
        <v>361</v>
      </c>
      <c r="E363" s="88" t="s">
        <v>756</v>
      </c>
      <c r="F363" s="88"/>
      <c r="G363" s="91">
        <f>G365+G364</f>
        <v>1441513.2100000002</v>
      </c>
    </row>
    <row r="364" spans="1:7" ht="38.25" x14ac:dyDescent="0.25">
      <c r="A364" s="47" t="s">
        <v>449</v>
      </c>
      <c r="B364" s="52" t="s">
        <v>692</v>
      </c>
      <c r="C364" s="53" t="s">
        <v>396</v>
      </c>
      <c r="D364" s="53" t="s">
        <v>361</v>
      </c>
      <c r="E364" s="88" t="s">
        <v>756</v>
      </c>
      <c r="F364" s="88">
        <v>200</v>
      </c>
      <c r="G364" s="91">
        <v>999.87</v>
      </c>
    </row>
    <row r="365" spans="1:7" ht="25.5" x14ac:dyDescent="0.25">
      <c r="A365" s="43" t="s">
        <v>533</v>
      </c>
      <c r="B365" s="52" t="s">
        <v>692</v>
      </c>
      <c r="C365" s="53" t="s">
        <v>396</v>
      </c>
      <c r="D365" s="53" t="s">
        <v>361</v>
      </c>
      <c r="E365" s="88" t="s">
        <v>756</v>
      </c>
      <c r="F365" s="88">
        <v>300</v>
      </c>
      <c r="G365" s="91">
        <v>1440513.34</v>
      </c>
    </row>
    <row r="366" spans="1:7" ht="38.25" x14ac:dyDescent="0.25">
      <c r="A366" s="43" t="s">
        <v>757</v>
      </c>
      <c r="B366" s="52" t="s">
        <v>692</v>
      </c>
      <c r="C366" s="53" t="s">
        <v>396</v>
      </c>
      <c r="D366" s="53" t="s">
        <v>361</v>
      </c>
      <c r="E366" s="89">
        <v>2207</v>
      </c>
      <c r="F366" s="88"/>
      <c r="G366" s="91">
        <v>37903634.219999999</v>
      </c>
    </row>
    <row r="367" spans="1:7" ht="25.5" x14ac:dyDescent="0.25">
      <c r="A367" s="43" t="s">
        <v>758</v>
      </c>
      <c r="B367" s="52" t="s">
        <v>692</v>
      </c>
      <c r="C367" s="53" t="s">
        <v>396</v>
      </c>
      <c r="D367" s="53" t="s">
        <v>361</v>
      </c>
      <c r="E367" s="88" t="s">
        <v>759</v>
      </c>
      <c r="F367" s="88"/>
      <c r="G367" s="91">
        <f>G368</f>
        <v>379063634.22000003</v>
      </c>
    </row>
    <row r="368" spans="1:7" ht="25.5" x14ac:dyDescent="0.25">
      <c r="A368" s="43" t="s">
        <v>533</v>
      </c>
      <c r="B368" s="52" t="s">
        <v>692</v>
      </c>
      <c r="C368" s="53" t="s">
        <v>396</v>
      </c>
      <c r="D368" s="53" t="s">
        <v>361</v>
      </c>
      <c r="E368" s="88" t="s">
        <v>759</v>
      </c>
      <c r="F368" s="88">
        <v>300</v>
      </c>
      <c r="G368" s="93">
        <v>379063634.22000003</v>
      </c>
    </row>
    <row r="369" spans="1:7" ht="25.5" x14ac:dyDescent="0.25">
      <c r="A369" s="43" t="s">
        <v>758</v>
      </c>
      <c r="B369" s="52" t="s">
        <v>692</v>
      </c>
      <c r="C369" s="53" t="s">
        <v>396</v>
      </c>
      <c r="D369" s="53" t="s">
        <v>361</v>
      </c>
      <c r="E369" s="88" t="s">
        <v>760</v>
      </c>
      <c r="F369" s="88"/>
      <c r="G369" s="91">
        <f>G370</f>
        <v>0</v>
      </c>
    </row>
    <row r="370" spans="1:7" ht="25.5" x14ac:dyDescent="0.25">
      <c r="A370" s="43" t="s">
        <v>533</v>
      </c>
      <c r="B370" s="52" t="s">
        <v>692</v>
      </c>
      <c r="C370" s="53" t="s">
        <v>396</v>
      </c>
      <c r="D370" s="53" t="s">
        <v>361</v>
      </c>
      <c r="E370" s="88" t="s">
        <v>760</v>
      </c>
      <c r="F370" s="88">
        <v>300</v>
      </c>
      <c r="G370" s="91"/>
    </row>
    <row r="371" spans="1:7" ht="38.25" x14ac:dyDescent="0.25">
      <c r="A371" s="43" t="s">
        <v>761</v>
      </c>
      <c r="B371" s="52" t="s">
        <v>692</v>
      </c>
      <c r="C371" s="53" t="s">
        <v>396</v>
      </c>
      <c r="D371" s="53" t="s">
        <v>361</v>
      </c>
      <c r="E371" s="88" t="s">
        <v>762</v>
      </c>
      <c r="F371" s="88"/>
      <c r="G371" s="91">
        <f>G372</f>
        <v>0</v>
      </c>
    </row>
    <row r="372" spans="1:7" ht="25.5" x14ac:dyDescent="0.25">
      <c r="A372" s="43" t="s">
        <v>533</v>
      </c>
      <c r="B372" s="52" t="s">
        <v>692</v>
      </c>
      <c r="C372" s="53" t="s">
        <v>396</v>
      </c>
      <c r="D372" s="53" t="s">
        <v>361</v>
      </c>
      <c r="E372" s="88" t="s">
        <v>762</v>
      </c>
      <c r="F372" s="88">
        <v>200</v>
      </c>
      <c r="G372" s="93">
        <v>0</v>
      </c>
    </row>
    <row r="373" spans="1:7" ht="25.5" x14ac:dyDescent="0.25">
      <c r="A373" s="43" t="s">
        <v>400</v>
      </c>
      <c r="B373" s="52" t="s">
        <v>692</v>
      </c>
      <c r="C373" s="54">
        <v>10</v>
      </c>
      <c r="D373" s="53" t="s">
        <v>365</v>
      </c>
      <c r="E373" s="88"/>
      <c r="F373" s="88"/>
      <c r="G373" s="91">
        <f>G374+G383</f>
        <v>2967596.33</v>
      </c>
    </row>
    <row r="374" spans="1:7" ht="63.75" x14ac:dyDescent="0.25">
      <c r="A374" s="43" t="s">
        <v>763</v>
      </c>
      <c r="B374" s="52" t="s">
        <v>692</v>
      </c>
      <c r="C374" s="53" t="s">
        <v>396</v>
      </c>
      <c r="D374" s="53" t="s">
        <v>365</v>
      </c>
      <c r="E374" s="108" t="s">
        <v>357</v>
      </c>
      <c r="F374" s="88"/>
      <c r="G374" s="91">
        <f>G375</f>
        <v>2768300</v>
      </c>
    </row>
    <row r="375" spans="1:7" ht="51" x14ac:dyDescent="0.25">
      <c r="A375" s="68" t="s">
        <v>764</v>
      </c>
      <c r="B375" s="52" t="s">
        <v>692</v>
      </c>
      <c r="C375" s="53" t="s">
        <v>396</v>
      </c>
      <c r="D375" s="53" t="s">
        <v>365</v>
      </c>
      <c r="E375" s="89" t="s">
        <v>765</v>
      </c>
      <c r="F375" s="88"/>
      <c r="G375" s="91">
        <f>G376</f>
        <v>2768300</v>
      </c>
    </row>
    <row r="376" spans="1:7" ht="51" x14ac:dyDescent="0.25">
      <c r="A376" s="43" t="s">
        <v>766</v>
      </c>
      <c r="B376" s="52" t="s">
        <v>692</v>
      </c>
      <c r="C376" s="53" t="s">
        <v>396</v>
      </c>
      <c r="D376" s="53" t="s">
        <v>365</v>
      </c>
      <c r="E376" s="89" t="s">
        <v>767</v>
      </c>
      <c r="F376" s="88"/>
      <c r="G376" s="91">
        <f>G377+G380</f>
        <v>2768300</v>
      </c>
    </row>
    <row r="377" spans="1:7" ht="38.25" x14ac:dyDescent="0.25">
      <c r="A377" s="56" t="s">
        <v>768</v>
      </c>
      <c r="B377" s="52" t="s">
        <v>692</v>
      </c>
      <c r="C377" s="54">
        <v>10</v>
      </c>
      <c r="D377" s="53" t="s">
        <v>365</v>
      </c>
      <c r="E377" s="88" t="s">
        <v>769</v>
      </c>
      <c r="F377" s="108"/>
      <c r="G377" s="91">
        <f>G378+G379</f>
        <v>1673500</v>
      </c>
    </row>
    <row r="378" spans="1:7" ht="76.5" x14ac:dyDescent="0.25">
      <c r="A378" s="47" t="s">
        <v>423</v>
      </c>
      <c r="B378" s="52" t="s">
        <v>692</v>
      </c>
      <c r="C378" s="54">
        <v>10</v>
      </c>
      <c r="D378" s="53" t="s">
        <v>365</v>
      </c>
      <c r="E378" s="88" t="s">
        <v>769</v>
      </c>
      <c r="F378" s="108" t="s">
        <v>463</v>
      </c>
      <c r="G378" s="92">
        <v>1663500</v>
      </c>
    </row>
    <row r="379" spans="1:7" ht="38.25" x14ac:dyDescent="0.25">
      <c r="A379" s="47" t="s">
        <v>449</v>
      </c>
      <c r="B379" s="52" t="s">
        <v>692</v>
      </c>
      <c r="C379" s="54">
        <v>10</v>
      </c>
      <c r="D379" s="53" t="s">
        <v>365</v>
      </c>
      <c r="E379" s="88" t="s">
        <v>769</v>
      </c>
      <c r="F379" s="108" t="s">
        <v>539</v>
      </c>
      <c r="G379" s="92">
        <v>10000</v>
      </c>
    </row>
    <row r="380" spans="1:7" ht="38.25" x14ac:dyDescent="0.25">
      <c r="A380" s="47" t="s">
        <v>770</v>
      </c>
      <c r="B380" s="52" t="s">
        <v>692</v>
      </c>
      <c r="C380" s="54">
        <v>10</v>
      </c>
      <c r="D380" s="53" t="s">
        <v>365</v>
      </c>
      <c r="E380" s="88" t="s">
        <v>771</v>
      </c>
      <c r="F380" s="88"/>
      <c r="G380" s="96">
        <f>G381+G382</f>
        <v>1094800</v>
      </c>
    </row>
    <row r="381" spans="1:7" ht="76.5" x14ac:dyDescent="0.25">
      <c r="A381" s="47" t="s">
        <v>423</v>
      </c>
      <c r="B381" s="52" t="s">
        <v>692</v>
      </c>
      <c r="C381" s="54">
        <v>10</v>
      </c>
      <c r="D381" s="53" t="s">
        <v>365</v>
      </c>
      <c r="E381" s="88" t="s">
        <v>771</v>
      </c>
      <c r="F381" s="88">
        <v>100</v>
      </c>
      <c r="G381" s="96">
        <v>914100</v>
      </c>
    </row>
    <row r="382" spans="1:7" ht="38.25" x14ac:dyDescent="0.25">
      <c r="A382" s="47" t="s">
        <v>449</v>
      </c>
      <c r="B382" s="52" t="s">
        <v>692</v>
      </c>
      <c r="C382" s="54">
        <v>10</v>
      </c>
      <c r="D382" s="53" t="s">
        <v>365</v>
      </c>
      <c r="E382" s="88" t="s">
        <v>771</v>
      </c>
      <c r="F382" s="88">
        <v>200</v>
      </c>
      <c r="G382" s="96">
        <v>180700</v>
      </c>
    </row>
    <row r="383" spans="1:7" ht="25.5" x14ac:dyDescent="0.25">
      <c r="A383" s="43" t="s">
        <v>472</v>
      </c>
      <c r="B383" s="52" t="s">
        <v>692</v>
      </c>
      <c r="C383" s="54">
        <v>10</v>
      </c>
      <c r="D383" s="53" t="s">
        <v>365</v>
      </c>
      <c r="E383" s="88">
        <v>73</v>
      </c>
      <c r="F383" s="88"/>
      <c r="G383" s="94">
        <f>G384</f>
        <v>199296.33000000002</v>
      </c>
    </row>
    <row r="384" spans="1:7" ht="25.5" x14ac:dyDescent="0.25">
      <c r="A384" s="43" t="s">
        <v>473</v>
      </c>
      <c r="B384" s="52" t="s">
        <v>692</v>
      </c>
      <c r="C384" s="54">
        <v>10</v>
      </c>
      <c r="D384" s="53" t="s">
        <v>365</v>
      </c>
      <c r="E384" s="88" t="s">
        <v>474</v>
      </c>
      <c r="F384" s="88"/>
      <c r="G384" s="94">
        <f>G385</f>
        <v>199296.33000000002</v>
      </c>
    </row>
    <row r="385" spans="1:7" ht="38.25" x14ac:dyDescent="0.25">
      <c r="A385" s="43" t="s">
        <v>421</v>
      </c>
      <c r="B385" s="52" t="s">
        <v>692</v>
      </c>
      <c r="C385" s="54">
        <v>10</v>
      </c>
      <c r="D385" s="53" t="s">
        <v>365</v>
      </c>
      <c r="E385" s="88" t="s">
        <v>475</v>
      </c>
      <c r="F385" s="88"/>
      <c r="G385" s="94">
        <f>SUM(G386:G387)</f>
        <v>199296.33000000002</v>
      </c>
    </row>
    <row r="386" spans="1:7" ht="76.5" x14ac:dyDescent="0.25">
      <c r="A386" s="43" t="s">
        <v>423</v>
      </c>
      <c r="B386" s="52" t="s">
        <v>692</v>
      </c>
      <c r="C386" s="54">
        <v>10</v>
      </c>
      <c r="D386" s="53" t="s">
        <v>365</v>
      </c>
      <c r="E386" s="88" t="s">
        <v>475</v>
      </c>
      <c r="F386" s="88">
        <v>100</v>
      </c>
      <c r="G386" s="94">
        <v>162756.64000000001</v>
      </c>
    </row>
    <row r="387" spans="1:7" ht="38.25" x14ac:dyDescent="0.25">
      <c r="A387" s="47" t="s">
        <v>449</v>
      </c>
      <c r="B387" s="52" t="s">
        <v>692</v>
      </c>
      <c r="C387" s="54">
        <v>10</v>
      </c>
      <c r="D387" s="53" t="s">
        <v>365</v>
      </c>
      <c r="E387" s="88" t="s">
        <v>475</v>
      </c>
      <c r="F387" s="88">
        <v>200</v>
      </c>
      <c r="G387" s="94">
        <v>36539.69</v>
      </c>
    </row>
    <row r="388" spans="1:7" ht="38.25" x14ac:dyDescent="0.25">
      <c r="A388" s="43" t="s">
        <v>405</v>
      </c>
      <c r="B388" s="52" t="s">
        <v>692</v>
      </c>
      <c r="C388" s="54">
        <v>14</v>
      </c>
      <c r="D388" s="53" t="s">
        <v>556</v>
      </c>
      <c r="E388" s="88"/>
      <c r="F388" s="88"/>
      <c r="G388" s="92">
        <f>G389+G396</f>
        <v>16871595</v>
      </c>
    </row>
    <row r="389" spans="1:7" ht="38.25" x14ac:dyDescent="0.25">
      <c r="A389" s="43" t="s">
        <v>772</v>
      </c>
      <c r="B389" s="52" t="s">
        <v>692</v>
      </c>
      <c r="C389" s="54">
        <v>14</v>
      </c>
      <c r="D389" s="53" t="s">
        <v>355</v>
      </c>
      <c r="E389" s="88"/>
      <c r="F389" s="88"/>
      <c r="G389" s="92">
        <f>G390</f>
        <v>9217718</v>
      </c>
    </row>
    <row r="390" spans="1:7" ht="102" x14ac:dyDescent="0.25">
      <c r="A390" s="43" t="s">
        <v>773</v>
      </c>
      <c r="B390" s="52" t="s">
        <v>692</v>
      </c>
      <c r="C390" s="54">
        <v>14</v>
      </c>
      <c r="D390" s="53" t="s">
        <v>355</v>
      </c>
      <c r="E390" s="88">
        <v>14</v>
      </c>
      <c r="F390" s="88"/>
      <c r="G390" s="92">
        <f>G391</f>
        <v>9217718</v>
      </c>
    </row>
    <row r="391" spans="1:7" ht="51" x14ac:dyDescent="0.25">
      <c r="A391" s="56" t="s">
        <v>774</v>
      </c>
      <c r="B391" s="52" t="s">
        <v>692</v>
      </c>
      <c r="C391" s="54">
        <v>14</v>
      </c>
      <c r="D391" s="53" t="s">
        <v>355</v>
      </c>
      <c r="E391" s="89" t="s">
        <v>775</v>
      </c>
      <c r="F391" s="88"/>
      <c r="G391" s="92">
        <f>G392</f>
        <v>9217718</v>
      </c>
    </row>
    <row r="392" spans="1:7" ht="38.25" x14ac:dyDescent="0.25">
      <c r="A392" s="43" t="s">
        <v>776</v>
      </c>
      <c r="B392" s="52" t="s">
        <v>692</v>
      </c>
      <c r="C392" s="54">
        <v>14</v>
      </c>
      <c r="D392" s="53" t="s">
        <v>355</v>
      </c>
      <c r="E392" s="89">
        <v>14201</v>
      </c>
      <c r="F392" s="88"/>
      <c r="G392" s="92">
        <f>G393</f>
        <v>9217718</v>
      </c>
    </row>
    <row r="393" spans="1:7" ht="51" x14ac:dyDescent="0.25">
      <c r="A393" s="79" t="s">
        <v>777</v>
      </c>
      <c r="B393" s="52" t="s">
        <v>692</v>
      </c>
      <c r="C393" s="54">
        <v>14</v>
      </c>
      <c r="D393" s="53" t="s">
        <v>355</v>
      </c>
      <c r="E393" s="89" t="s">
        <v>778</v>
      </c>
      <c r="F393" s="88"/>
      <c r="G393" s="92">
        <f>G394</f>
        <v>9217718</v>
      </c>
    </row>
    <row r="394" spans="1:7" x14ac:dyDescent="0.25">
      <c r="A394" s="47" t="s">
        <v>719</v>
      </c>
      <c r="B394" s="52" t="s">
        <v>692</v>
      </c>
      <c r="C394" s="54">
        <v>14</v>
      </c>
      <c r="D394" s="53" t="s">
        <v>355</v>
      </c>
      <c r="E394" s="89" t="s">
        <v>778</v>
      </c>
      <c r="F394" s="88">
        <v>500</v>
      </c>
      <c r="G394" s="92">
        <v>9217718</v>
      </c>
    </row>
    <row r="395" spans="1:7" x14ac:dyDescent="0.25">
      <c r="A395" s="80" t="s">
        <v>406</v>
      </c>
      <c r="B395" s="52" t="s">
        <v>692</v>
      </c>
      <c r="C395" s="45">
        <v>14</v>
      </c>
      <c r="D395" s="44" t="s">
        <v>359</v>
      </c>
      <c r="E395" s="89"/>
      <c r="F395" s="88"/>
      <c r="G395" s="92">
        <f>G396</f>
        <v>7653877</v>
      </c>
    </row>
    <row r="396" spans="1:7" ht="102" x14ac:dyDescent="0.25">
      <c r="A396" s="43" t="s">
        <v>779</v>
      </c>
      <c r="B396" s="52" t="s">
        <v>692</v>
      </c>
      <c r="C396" s="45">
        <v>14</v>
      </c>
      <c r="D396" s="44" t="s">
        <v>359</v>
      </c>
      <c r="E396" s="88">
        <v>14</v>
      </c>
      <c r="F396" s="88"/>
      <c r="G396" s="92">
        <f>G397</f>
        <v>7653877</v>
      </c>
    </row>
    <row r="397" spans="1:7" ht="51" x14ac:dyDescent="0.25">
      <c r="A397" s="56" t="s">
        <v>780</v>
      </c>
      <c r="B397" s="52" t="s">
        <v>692</v>
      </c>
      <c r="C397" s="45">
        <v>14</v>
      </c>
      <c r="D397" s="44" t="s">
        <v>359</v>
      </c>
      <c r="E397" s="89" t="s">
        <v>775</v>
      </c>
      <c r="F397" s="88"/>
      <c r="G397" s="92">
        <f>G398</f>
        <v>7653877</v>
      </c>
    </row>
    <row r="398" spans="1:7" ht="63.75" x14ac:dyDescent="0.25">
      <c r="A398" s="43" t="s">
        <v>781</v>
      </c>
      <c r="B398" s="52" t="s">
        <v>692</v>
      </c>
      <c r="C398" s="45">
        <v>14</v>
      </c>
      <c r="D398" s="44" t="s">
        <v>359</v>
      </c>
      <c r="E398" s="89">
        <v>14202</v>
      </c>
      <c r="F398" s="88"/>
      <c r="G398" s="92">
        <f>G399</f>
        <v>7653877</v>
      </c>
    </row>
    <row r="399" spans="1:7" ht="63.75" x14ac:dyDescent="0.25">
      <c r="A399" s="81" t="s">
        <v>782</v>
      </c>
      <c r="B399" s="52" t="s">
        <v>692</v>
      </c>
      <c r="C399" s="45">
        <v>14</v>
      </c>
      <c r="D399" s="44" t="s">
        <v>359</v>
      </c>
      <c r="E399" s="89" t="s">
        <v>783</v>
      </c>
      <c r="F399" s="88"/>
      <c r="G399" s="92">
        <f>G400</f>
        <v>7653877</v>
      </c>
    </row>
    <row r="400" spans="1:7" x14ac:dyDescent="0.25">
      <c r="A400" s="47" t="s">
        <v>719</v>
      </c>
      <c r="B400" s="52" t="s">
        <v>692</v>
      </c>
      <c r="C400" s="45">
        <v>14</v>
      </c>
      <c r="D400" s="44" t="s">
        <v>359</v>
      </c>
      <c r="E400" s="89" t="s">
        <v>783</v>
      </c>
      <c r="F400" s="88">
        <v>500</v>
      </c>
      <c r="G400" s="103">
        <v>7653877</v>
      </c>
    </row>
    <row r="401" spans="1:7" ht="51" x14ac:dyDescent="0.25">
      <c r="A401" s="78" t="s">
        <v>784</v>
      </c>
      <c r="B401" s="52" t="s">
        <v>785</v>
      </c>
      <c r="C401" s="53"/>
      <c r="D401" s="54"/>
      <c r="E401" s="88"/>
      <c r="F401" s="88"/>
      <c r="G401" s="91">
        <f>G402+G423+G436+G467+G474</f>
        <v>39630885.100000001</v>
      </c>
    </row>
    <row r="402" spans="1:7" x14ac:dyDescent="0.25">
      <c r="A402" s="43" t="s">
        <v>354</v>
      </c>
      <c r="B402" s="52" t="s">
        <v>785</v>
      </c>
      <c r="C402" s="53" t="s">
        <v>355</v>
      </c>
      <c r="D402" s="53"/>
      <c r="E402" s="88"/>
      <c r="F402" s="88"/>
      <c r="G402" s="91">
        <f>G403+G413</f>
        <v>1478275.5299999998</v>
      </c>
    </row>
    <row r="403" spans="1:7" ht="63.75" x14ac:dyDescent="0.25">
      <c r="A403" s="43" t="s">
        <v>360</v>
      </c>
      <c r="B403" s="52" t="s">
        <v>785</v>
      </c>
      <c r="C403" s="53" t="s">
        <v>355</v>
      </c>
      <c r="D403" s="53" t="s">
        <v>361</v>
      </c>
      <c r="E403" s="88"/>
      <c r="F403" s="88"/>
      <c r="G403" s="91">
        <f>G404+G408</f>
        <v>1242260.9099999999</v>
      </c>
    </row>
    <row r="404" spans="1:7" ht="38.25" x14ac:dyDescent="0.25">
      <c r="A404" s="47" t="s">
        <v>693</v>
      </c>
      <c r="B404" s="52" t="s">
        <v>785</v>
      </c>
      <c r="C404" s="53" t="s">
        <v>355</v>
      </c>
      <c r="D404" s="53" t="s">
        <v>361</v>
      </c>
      <c r="E404" s="108" t="s">
        <v>377</v>
      </c>
      <c r="F404" s="88"/>
      <c r="G404" s="91">
        <f>G405</f>
        <v>51980</v>
      </c>
    </row>
    <row r="405" spans="1:7" ht="76.5" x14ac:dyDescent="0.25">
      <c r="A405" s="56" t="s">
        <v>447</v>
      </c>
      <c r="B405" s="52" t="s">
        <v>785</v>
      </c>
      <c r="C405" s="53" t="s">
        <v>355</v>
      </c>
      <c r="D405" s="53" t="s">
        <v>361</v>
      </c>
      <c r="E405" s="89">
        <v>9102</v>
      </c>
      <c r="F405" s="88"/>
      <c r="G405" s="91">
        <f>G406</f>
        <v>51980</v>
      </c>
    </row>
    <row r="406" spans="1:7" ht="25.5" x14ac:dyDescent="0.25">
      <c r="A406" s="47" t="s">
        <v>444</v>
      </c>
      <c r="B406" s="52" t="s">
        <v>785</v>
      </c>
      <c r="C406" s="53" t="s">
        <v>355</v>
      </c>
      <c r="D406" s="53" t="s">
        <v>361</v>
      </c>
      <c r="E406" s="89" t="s">
        <v>448</v>
      </c>
      <c r="F406" s="88"/>
      <c r="G406" s="91">
        <f>G407</f>
        <v>51980</v>
      </c>
    </row>
    <row r="407" spans="1:7" ht="38.25" x14ac:dyDescent="0.25">
      <c r="A407" s="47" t="s">
        <v>449</v>
      </c>
      <c r="B407" s="52" t="s">
        <v>785</v>
      </c>
      <c r="C407" s="53" t="s">
        <v>355</v>
      </c>
      <c r="D407" s="53" t="s">
        <v>361</v>
      </c>
      <c r="E407" s="89" t="s">
        <v>448</v>
      </c>
      <c r="F407" s="88">
        <v>200</v>
      </c>
      <c r="G407" s="96">
        <v>51980</v>
      </c>
    </row>
    <row r="408" spans="1:7" ht="63.75" x14ac:dyDescent="0.25">
      <c r="A408" s="43" t="s">
        <v>360</v>
      </c>
      <c r="B408" s="52" t="s">
        <v>785</v>
      </c>
      <c r="C408" s="53" t="s">
        <v>355</v>
      </c>
      <c r="D408" s="53" t="s">
        <v>361</v>
      </c>
      <c r="E408" s="88"/>
      <c r="F408" s="88"/>
      <c r="G408" s="91">
        <f>G409</f>
        <v>1190280.9099999999</v>
      </c>
    </row>
    <row r="409" spans="1:7" ht="25.5" x14ac:dyDescent="0.25">
      <c r="A409" s="43" t="s">
        <v>472</v>
      </c>
      <c r="B409" s="52" t="s">
        <v>785</v>
      </c>
      <c r="C409" s="53" t="s">
        <v>355</v>
      </c>
      <c r="D409" s="53" t="s">
        <v>361</v>
      </c>
      <c r="E409" s="88">
        <v>73</v>
      </c>
      <c r="F409" s="88"/>
      <c r="G409" s="91">
        <f>G410</f>
        <v>1190280.9099999999</v>
      </c>
    </row>
    <row r="410" spans="1:7" ht="25.5" x14ac:dyDescent="0.25">
      <c r="A410" s="43" t="s">
        <v>473</v>
      </c>
      <c r="B410" s="52" t="s">
        <v>785</v>
      </c>
      <c r="C410" s="53" t="s">
        <v>355</v>
      </c>
      <c r="D410" s="53" t="s">
        <v>361</v>
      </c>
      <c r="E410" s="88" t="s">
        <v>474</v>
      </c>
      <c r="F410" s="88"/>
      <c r="G410" s="91">
        <f>G411</f>
        <v>1190280.9099999999</v>
      </c>
    </row>
    <row r="411" spans="1:7" ht="38.25" x14ac:dyDescent="0.25">
      <c r="A411" s="43" t="s">
        <v>421</v>
      </c>
      <c r="B411" s="52" t="s">
        <v>785</v>
      </c>
      <c r="C411" s="53" t="s">
        <v>355</v>
      </c>
      <c r="D411" s="53" t="s">
        <v>361</v>
      </c>
      <c r="E411" s="88" t="s">
        <v>475</v>
      </c>
      <c r="F411" s="88"/>
      <c r="G411" s="91">
        <f>G412</f>
        <v>1190280.9099999999</v>
      </c>
    </row>
    <row r="412" spans="1:7" ht="76.5" x14ac:dyDescent="0.25">
      <c r="A412" s="47" t="s">
        <v>423</v>
      </c>
      <c r="B412" s="52" t="s">
        <v>785</v>
      </c>
      <c r="C412" s="53" t="s">
        <v>355</v>
      </c>
      <c r="D412" s="53" t="s">
        <v>361</v>
      </c>
      <c r="E412" s="88" t="s">
        <v>475</v>
      </c>
      <c r="F412" s="88">
        <v>100</v>
      </c>
      <c r="G412" s="96">
        <v>1190280.9099999999</v>
      </c>
    </row>
    <row r="413" spans="1:7" x14ac:dyDescent="0.25">
      <c r="A413" s="43" t="s">
        <v>368</v>
      </c>
      <c r="B413" s="52" t="s">
        <v>785</v>
      </c>
      <c r="C413" s="53" t="s">
        <v>355</v>
      </c>
      <c r="D413" s="53" t="s">
        <v>369</v>
      </c>
      <c r="E413" s="88"/>
      <c r="F413" s="88"/>
      <c r="G413" s="91">
        <f>G414+G419</f>
        <v>236014.62</v>
      </c>
    </row>
    <row r="414" spans="1:7" ht="76.5" x14ac:dyDescent="0.25">
      <c r="A414" s="43" t="s">
        <v>496</v>
      </c>
      <c r="B414" s="52" t="s">
        <v>785</v>
      </c>
      <c r="C414" s="44" t="s">
        <v>355</v>
      </c>
      <c r="D414" s="45">
        <v>13</v>
      </c>
      <c r="E414" s="108" t="s">
        <v>361</v>
      </c>
      <c r="F414" s="88"/>
      <c r="G414" s="92">
        <f>G415</f>
        <v>105785</v>
      </c>
    </row>
    <row r="415" spans="1:7" ht="102" x14ac:dyDescent="0.25">
      <c r="A415" s="43" t="s">
        <v>786</v>
      </c>
      <c r="B415" s="52" t="s">
        <v>785</v>
      </c>
      <c r="C415" s="44" t="s">
        <v>355</v>
      </c>
      <c r="D415" s="45">
        <v>13</v>
      </c>
      <c r="E415" s="88" t="s">
        <v>498</v>
      </c>
      <c r="F415" s="88"/>
      <c r="G415" s="92">
        <f>G416</f>
        <v>105785</v>
      </c>
    </row>
    <row r="416" spans="1:7" ht="38.25" x14ac:dyDescent="0.25">
      <c r="A416" s="82" t="s">
        <v>499</v>
      </c>
      <c r="B416" s="52" t="s">
        <v>785</v>
      </c>
      <c r="C416" s="44" t="s">
        <v>355</v>
      </c>
      <c r="D416" s="45">
        <v>13</v>
      </c>
      <c r="E416" s="88" t="s">
        <v>500</v>
      </c>
      <c r="F416" s="88"/>
      <c r="G416" s="92">
        <f>G417</f>
        <v>105785</v>
      </c>
    </row>
    <row r="417" spans="1:7" ht="25.5" x14ac:dyDescent="0.25">
      <c r="A417" s="47" t="s">
        <v>501</v>
      </c>
      <c r="B417" s="52" t="s">
        <v>785</v>
      </c>
      <c r="C417" s="44" t="s">
        <v>355</v>
      </c>
      <c r="D417" s="45">
        <v>13</v>
      </c>
      <c r="E417" s="88" t="s">
        <v>502</v>
      </c>
      <c r="F417" s="88"/>
      <c r="G417" s="92">
        <f>G418</f>
        <v>105785</v>
      </c>
    </row>
    <row r="418" spans="1:7" x14ac:dyDescent="0.25">
      <c r="A418" s="59" t="s">
        <v>476</v>
      </c>
      <c r="B418" s="52" t="s">
        <v>785</v>
      </c>
      <c r="C418" s="44" t="s">
        <v>355</v>
      </c>
      <c r="D418" s="45">
        <v>13</v>
      </c>
      <c r="E418" s="88" t="s">
        <v>502</v>
      </c>
      <c r="F418" s="88">
        <v>800</v>
      </c>
      <c r="G418" s="96">
        <v>105785</v>
      </c>
    </row>
    <row r="419" spans="1:7" ht="38.25" x14ac:dyDescent="0.25">
      <c r="A419" s="63" t="s">
        <v>534</v>
      </c>
      <c r="B419" s="52" t="s">
        <v>785</v>
      </c>
      <c r="C419" s="64" t="s">
        <v>355</v>
      </c>
      <c r="D419" s="65">
        <v>13</v>
      </c>
      <c r="E419" s="111">
        <v>76</v>
      </c>
      <c r="F419" s="107"/>
      <c r="G419" s="91">
        <f>G420</f>
        <v>130229.62</v>
      </c>
    </row>
    <row r="420" spans="1:7" ht="25.5" x14ac:dyDescent="0.25">
      <c r="A420" s="63" t="s">
        <v>535</v>
      </c>
      <c r="B420" s="52" t="s">
        <v>785</v>
      </c>
      <c r="C420" s="64" t="s">
        <v>355</v>
      </c>
      <c r="D420" s="65">
        <v>13</v>
      </c>
      <c r="E420" s="111" t="s">
        <v>536</v>
      </c>
      <c r="F420" s="107"/>
      <c r="G420" s="91">
        <f>G421</f>
        <v>130229.62</v>
      </c>
    </row>
    <row r="421" spans="1:7" ht="25.5" x14ac:dyDescent="0.25">
      <c r="A421" s="66" t="s">
        <v>537</v>
      </c>
      <c r="B421" s="52" t="s">
        <v>785</v>
      </c>
      <c r="C421" s="64" t="s">
        <v>355</v>
      </c>
      <c r="D421" s="65">
        <v>13</v>
      </c>
      <c r="E421" s="111" t="s">
        <v>538</v>
      </c>
      <c r="F421" s="107"/>
      <c r="G421" s="91">
        <f>G422</f>
        <v>130229.62</v>
      </c>
    </row>
    <row r="422" spans="1:7" ht="38.25" x14ac:dyDescent="0.25">
      <c r="A422" s="47" t="s">
        <v>449</v>
      </c>
      <c r="B422" s="52" t="s">
        <v>785</v>
      </c>
      <c r="C422" s="64" t="s">
        <v>355</v>
      </c>
      <c r="D422" s="65">
        <v>13</v>
      </c>
      <c r="E422" s="111" t="s">
        <v>538</v>
      </c>
      <c r="F422" s="107" t="s">
        <v>539</v>
      </c>
      <c r="G422" s="103">
        <v>130229.62</v>
      </c>
    </row>
    <row r="423" spans="1:7" x14ac:dyDescent="0.25">
      <c r="A423" s="43" t="s">
        <v>643</v>
      </c>
      <c r="B423" s="52" t="s">
        <v>785</v>
      </c>
      <c r="C423" s="53" t="s">
        <v>384</v>
      </c>
      <c r="D423" s="53" t="s">
        <v>556</v>
      </c>
      <c r="E423" s="88"/>
      <c r="F423" s="88"/>
      <c r="G423" s="91">
        <f>G424</f>
        <v>1584239.6</v>
      </c>
    </row>
    <row r="424" spans="1:7" x14ac:dyDescent="0.25">
      <c r="A424" s="67" t="s">
        <v>388</v>
      </c>
      <c r="B424" s="52" t="s">
        <v>785</v>
      </c>
      <c r="C424" s="53" t="s">
        <v>384</v>
      </c>
      <c r="D424" s="53" t="s">
        <v>384</v>
      </c>
      <c r="E424" s="88"/>
      <c r="F424" s="88"/>
      <c r="G424" s="91">
        <f>G425</f>
        <v>1584239.6</v>
      </c>
    </row>
    <row r="425" spans="1:7" ht="76.5" x14ac:dyDescent="0.25">
      <c r="A425" s="43" t="s">
        <v>787</v>
      </c>
      <c r="B425" s="52" t="s">
        <v>785</v>
      </c>
      <c r="C425" s="53" t="s">
        <v>384</v>
      </c>
      <c r="D425" s="53" t="s">
        <v>384</v>
      </c>
      <c r="E425" s="108" t="s">
        <v>375</v>
      </c>
      <c r="F425" s="88"/>
      <c r="G425" s="91">
        <f>G426+G430</f>
        <v>1584239.6</v>
      </c>
    </row>
    <row r="426" spans="1:7" ht="102" x14ac:dyDescent="0.25">
      <c r="A426" s="43" t="s">
        <v>788</v>
      </c>
      <c r="B426" s="52" t="s">
        <v>785</v>
      </c>
      <c r="C426" s="53" t="s">
        <v>384</v>
      </c>
      <c r="D426" s="53" t="s">
        <v>384</v>
      </c>
      <c r="E426" s="88" t="s">
        <v>789</v>
      </c>
      <c r="F426" s="88"/>
      <c r="G426" s="91">
        <f>G427</f>
        <v>246539.6</v>
      </c>
    </row>
    <row r="427" spans="1:7" ht="89.25" x14ac:dyDescent="0.25">
      <c r="A427" s="43" t="s">
        <v>790</v>
      </c>
      <c r="B427" s="52" t="s">
        <v>785</v>
      </c>
      <c r="C427" s="53" t="s">
        <v>384</v>
      </c>
      <c r="D427" s="53" t="s">
        <v>384</v>
      </c>
      <c r="E427" s="88" t="s">
        <v>791</v>
      </c>
      <c r="F427" s="88"/>
      <c r="G427" s="91">
        <f>G428</f>
        <v>246539.6</v>
      </c>
    </row>
    <row r="428" spans="1:7" ht="25.5" x14ac:dyDescent="0.25">
      <c r="A428" s="47" t="s">
        <v>792</v>
      </c>
      <c r="B428" s="52" t="s">
        <v>785</v>
      </c>
      <c r="C428" s="53" t="s">
        <v>384</v>
      </c>
      <c r="D428" s="53" t="s">
        <v>384</v>
      </c>
      <c r="E428" s="88" t="s">
        <v>793</v>
      </c>
      <c r="F428" s="88"/>
      <c r="G428" s="91">
        <f>G429</f>
        <v>246539.6</v>
      </c>
    </row>
    <row r="429" spans="1:7" ht="38.25" x14ac:dyDescent="0.25">
      <c r="A429" s="47" t="s">
        <v>449</v>
      </c>
      <c r="B429" s="52" t="s">
        <v>785</v>
      </c>
      <c r="C429" s="53" t="s">
        <v>384</v>
      </c>
      <c r="D429" s="53" t="s">
        <v>384</v>
      </c>
      <c r="E429" s="88" t="s">
        <v>793</v>
      </c>
      <c r="F429" s="88">
        <v>200</v>
      </c>
      <c r="G429" s="93">
        <v>246539.6</v>
      </c>
    </row>
    <row r="430" spans="1:7" ht="114.75" x14ac:dyDescent="0.25">
      <c r="A430" s="43" t="s">
        <v>794</v>
      </c>
      <c r="B430" s="52" t="s">
        <v>785</v>
      </c>
      <c r="C430" s="53" t="s">
        <v>384</v>
      </c>
      <c r="D430" s="53" t="s">
        <v>384</v>
      </c>
      <c r="E430" s="88" t="s">
        <v>795</v>
      </c>
      <c r="F430" s="88"/>
      <c r="G430" s="91">
        <f>G431</f>
        <v>1337700</v>
      </c>
    </row>
    <row r="431" spans="1:7" ht="38.25" x14ac:dyDescent="0.25">
      <c r="A431" s="43" t="s">
        <v>796</v>
      </c>
      <c r="B431" s="52" t="s">
        <v>785</v>
      </c>
      <c r="C431" s="53" t="s">
        <v>384</v>
      </c>
      <c r="D431" s="53" t="s">
        <v>384</v>
      </c>
      <c r="E431" s="88" t="s">
        <v>797</v>
      </c>
      <c r="F431" s="88"/>
      <c r="G431" s="91">
        <f>G432+G434</f>
        <v>1337700</v>
      </c>
    </row>
    <row r="432" spans="1:7" ht="25.5" x14ac:dyDescent="0.25">
      <c r="A432" s="83" t="s">
        <v>798</v>
      </c>
      <c r="B432" s="52" t="s">
        <v>785</v>
      </c>
      <c r="C432" s="53" t="s">
        <v>384</v>
      </c>
      <c r="D432" s="53" t="s">
        <v>384</v>
      </c>
      <c r="E432" s="88" t="s">
        <v>799</v>
      </c>
      <c r="F432" s="88"/>
      <c r="G432" s="91">
        <f>G433</f>
        <v>518700</v>
      </c>
    </row>
    <row r="433" spans="1:7" ht="25.5" x14ac:dyDescent="0.25">
      <c r="A433" s="62" t="s">
        <v>533</v>
      </c>
      <c r="B433" s="52" t="s">
        <v>785</v>
      </c>
      <c r="C433" s="53" t="s">
        <v>384</v>
      </c>
      <c r="D433" s="53" t="s">
        <v>384</v>
      </c>
      <c r="E433" s="88" t="s">
        <v>799</v>
      </c>
      <c r="F433" s="88">
        <v>300</v>
      </c>
      <c r="G433" s="96">
        <v>518700</v>
      </c>
    </row>
    <row r="434" spans="1:7" ht="25.5" x14ac:dyDescent="0.25">
      <c r="A434" s="83" t="s">
        <v>798</v>
      </c>
      <c r="B434" s="52" t="s">
        <v>785</v>
      </c>
      <c r="C434" s="53" t="s">
        <v>384</v>
      </c>
      <c r="D434" s="53" t="s">
        <v>384</v>
      </c>
      <c r="E434" s="88" t="s">
        <v>800</v>
      </c>
      <c r="F434" s="88"/>
      <c r="G434" s="91">
        <f>G435</f>
        <v>819000</v>
      </c>
    </row>
    <row r="435" spans="1:7" ht="25.5" x14ac:dyDescent="0.25">
      <c r="A435" s="62" t="s">
        <v>533</v>
      </c>
      <c r="B435" s="52" t="s">
        <v>785</v>
      </c>
      <c r="C435" s="53" t="s">
        <v>384</v>
      </c>
      <c r="D435" s="53" t="s">
        <v>384</v>
      </c>
      <c r="E435" s="88" t="s">
        <v>800</v>
      </c>
      <c r="F435" s="88">
        <v>300</v>
      </c>
      <c r="G435" s="96">
        <v>819000</v>
      </c>
    </row>
    <row r="436" spans="1:7" x14ac:dyDescent="0.25">
      <c r="A436" s="43" t="s">
        <v>801</v>
      </c>
      <c r="B436" s="52" t="s">
        <v>785</v>
      </c>
      <c r="C436" s="53" t="s">
        <v>375</v>
      </c>
      <c r="D436" s="53" t="s">
        <v>556</v>
      </c>
      <c r="E436" s="88"/>
      <c r="F436" s="88"/>
      <c r="G436" s="91">
        <f>G437+G456</f>
        <v>24474340.02</v>
      </c>
    </row>
    <row r="437" spans="1:7" x14ac:dyDescent="0.25">
      <c r="A437" s="43" t="s">
        <v>802</v>
      </c>
      <c r="B437" s="52" t="s">
        <v>785</v>
      </c>
      <c r="C437" s="53" t="s">
        <v>375</v>
      </c>
      <c r="D437" s="53" t="s">
        <v>355</v>
      </c>
      <c r="E437" s="88"/>
      <c r="F437" s="88"/>
      <c r="G437" s="92">
        <f>G438</f>
        <v>22738542.09</v>
      </c>
    </row>
    <row r="438" spans="1:7" ht="51" x14ac:dyDescent="0.25">
      <c r="A438" s="43" t="s">
        <v>803</v>
      </c>
      <c r="B438" s="52" t="s">
        <v>785</v>
      </c>
      <c r="C438" s="53" t="s">
        <v>375</v>
      </c>
      <c r="D438" s="53" t="s">
        <v>355</v>
      </c>
      <c r="E438" s="108" t="s">
        <v>355</v>
      </c>
      <c r="F438" s="88"/>
      <c r="G438" s="92">
        <f>G439+G451</f>
        <v>22738542.09</v>
      </c>
    </row>
    <row r="439" spans="1:7" ht="63.75" x14ac:dyDescent="0.25">
      <c r="A439" s="43" t="s">
        <v>804</v>
      </c>
      <c r="B439" s="52" t="s">
        <v>785</v>
      </c>
      <c r="C439" s="53" t="s">
        <v>375</v>
      </c>
      <c r="D439" s="53" t="s">
        <v>355</v>
      </c>
      <c r="E439" s="108" t="s">
        <v>805</v>
      </c>
      <c r="F439" s="88"/>
      <c r="G439" s="92">
        <f>G440+G445</f>
        <v>20759855.09</v>
      </c>
    </row>
    <row r="440" spans="1:7" ht="38.25" x14ac:dyDescent="0.25">
      <c r="A440" s="43" t="s">
        <v>806</v>
      </c>
      <c r="B440" s="52" t="s">
        <v>785</v>
      </c>
      <c r="C440" s="53" t="s">
        <v>375</v>
      </c>
      <c r="D440" s="53" t="s">
        <v>355</v>
      </c>
      <c r="E440" s="108" t="s">
        <v>807</v>
      </c>
      <c r="F440" s="88"/>
      <c r="G440" s="92">
        <f>G441</f>
        <v>9999272.5700000003</v>
      </c>
    </row>
    <row r="441" spans="1:7" ht="38.25" x14ac:dyDescent="0.25">
      <c r="A441" s="43" t="s">
        <v>561</v>
      </c>
      <c r="B441" s="52" t="s">
        <v>785</v>
      </c>
      <c r="C441" s="53" t="s">
        <v>375</v>
      </c>
      <c r="D441" s="53" t="s">
        <v>355</v>
      </c>
      <c r="E441" s="108" t="s">
        <v>808</v>
      </c>
      <c r="F441" s="88"/>
      <c r="G441" s="92">
        <f>G442+G443+G444</f>
        <v>9999272.5700000003</v>
      </c>
    </row>
    <row r="442" spans="1:7" ht="76.5" x14ac:dyDescent="0.25">
      <c r="A442" s="47" t="s">
        <v>423</v>
      </c>
      <c r="B442" s="52" t="s">
        <v>785</v>
      </c>
      <c r="C442" s="53" t="s">
        <v>375</v>
      </c>
      <c r="D442" s="53" t="s">
        <v>355</v>
      </c>
      <c r="E442" s="108" t="s">
        <v>808</v>
      </c>
      <c r="F442" s="88">
        <v>100</v>
      </c>
      <c r="G442" s="94">
        <v>6942819.9500000002</v>
      </c>
    </row>
    <row r="443" spans="1:7" ht="38.25" x14ac:dyDescent="0.25">
      <c r="A443" s="47" t="s">
        <v>449</v>
      </c>
      <c r="B443" s="52" t="s">
        <v>785</v>
      </c>
      <c r="C443" s="53" t="s">
        <v>375</v>
      </c>
      <c r="D443" s="53" t="s">
        <v>355</v>
      </c>
      <c r="E443" s="108" t="s">
        <v>808</v>
      </c>
      <c r="F443" s="88">
        <v>200</v>
      </c>
      <c r="G443" s="103">
        <v>3003349.62</v>
      </c>
    </row>
    <row r="444" spans="1:7" x14ac:dyDescent="0.25">
      <c r="A444" s="43" t="s">
        <v>476</v>
      </c>
      <c r="B444" s="52" t="s">
        <v>785</v>
      </c>
      <c r="C444" s="53" t="s">
        <v>375</v>
      </c>
      <c r="D444" s="53" t="s">
        <v>355</v>
      </c>
      <c r="E444" s="108" t="s">
        <v>808</v>
      </c>
      <c r="F444" s="88">
        <v>800</v>
      </c>
      <c r="G444" s="94">
        <v>53103</v>
      </c>
    </row>
    <row r="445" spans="1:7" ht="63.75" x14ac:dyDescent="0.25">
      <c r="A445" s="43" t="s">
        <v>809</v>
      </c>
      <c r="B445" s="52" t="s">
        <v>785</v>
      </c>
      <c r="C445" s="53" t="s">
        <v>375</v>
      </c>
      <c r="D445" s="53" t="s">
        <v>355</v>
      </c>
      <c r="E445" s="108" t="s">
        <v>810</v>
      </c>
      <c r="F445" s="88"/>
      <c r="G445" s="92">
        <f>G446</f>
        <v>10760582.52</v>
      </c>
    </row>
    <row r="446" spans="1:7" ht="38.25" x14ac:dyDescent="0.25">
      <c r="A446" s="43" t="s">
        <v>811</v>
      </c>
      <c r="B446" s="52" t="s">
        <v>785</v>
      </c>
      <c r="C446" s="53" t="s">
        <v>375</v>
      </c>
      <c r="D446" s="53" t="s">
        <v>355</v>
      </c>
      <c r="E446" s="108" t="s">
        <v>812</v>
      </c>
      <c r="F446" s="88"/>
      <c r="G446" s="92">
        <f>G447</f>
        <v>10760582.52</v>
      </c>
    </row>
    <row r="447" spans="1:7" ht="38.25" x14ac:dyDescent="0.25">
      <c r="A447" s="43" t="s">
        <v>561</v>
      </c>
      <c r="B447" s="52" t="s">
        <v>785</v>
      </c>
      <c r="C447" s="53" t="s">
        <v>375</v>
      </c>
      <c r="D447" s="53" t="s">
        <v>355</v>
      </c>
      <c r="E447" s="88" t="s">
        <v>813</v>
      </c>
      <c r="F447" s="88"/>
      <c r="G447" s="92">
        <f>G448+G449+G450</f>
        <v>10760582.52</v>
      </c>
    </row>
    <row r="448" spans="1:7" ht="77.25" x14ac:dyDescent="0.25">
      <c r="A448" s="46" t="s">
        <v>423</v>
      </c>
      <c r="B448" s="71" t="s">
        <v>785</v>
      </c>
      <c r="C448" s="44" t="s">
        <v>375</v>
      </c>
      <c r="D448" s="44" t="s">
        <v>355</v>
      </c>
      <c r="E448" s="88" t="s">
        <v>813</v>
      </c>
      <c r="F448" s="88">
        <v>100</v>
      </c>
      <c r="G448" s="94">
        <v>8953846.6199999992</v>
      </c>
    </row>
    <row r="449" spans="1:7" ht="39" x14ac:dyDescent="0.25">
      <c r="A449" s="46" t="s">
        <v>449</v>
      </c>
      <c r="B449" s="71" t="s">
        <v>785</v>
      </c>
      <c r="C449" s="44" t="s">
        <v>375</v>
      </c>
      <c r="D449" s="44" t="s">
        <v>355</v>
      </c>
      <c r="E449" s="88" t="s">
        <v>813</v>
      </c>
      <c r="F449" s="88">
        <v>200</v>
      </c>
      <c r="G449" s="92">
        <v>1757089.9</v>
      </c>
    </row>
    <row r="450" spans="1:7" x14ac:dyDescent="0.25">
      <c r="A450" s="59" t="s">
        <v>476</v>
      </c>
      <c r="B450" s="71" t="s">
        <v>785</v>
      </c>
      <c r="C450" s="44" t="s">
        <v>375</v>
      </c>
      <c r="D450" s="44" t="s">
        <v>355</v>
      </c>
      <c r="E450" s="88" t="s">
        <v>813</v>
      </c>
      <c r="F450" s="88">
        <v>800</v>
      </c>
      <c r="G450" s="94">
        <v>49646</v>
      </c>
    </row>
    <row r="451" spans="1:7" ht="77.25" x14ac:dyDescent="0.25">
      <c r="A451" s="59" t="s">
        <v>814</v>
      </c>
      <c r="B451" s="71" t="s">
        <v>785</v>
      </c>
      <c r="C451" s="44" t="s">
        <v>375</v>
      </c>
      <c r="D451" s="44" t="s">
        <v>355</v>
      </c>
      <c r="E451" s="108" t="s">
        <v>815</v>
      </c>
      <c r="F451" s="88"/>
      <c r="G451" s="94">
        <f>G452</f>
        <v>1978687</v>
      </c>
    </row>
    <row r="452" spans="1:7" ht="51" x14ac:dyDescent="0.25">
      <c r="A452" s="43" t="s">
        <v>816</v>
      </c>
      <c r="B452" s="71" t="s">
        <v>785</v>
      </c>
      <c r="C452" s="44" t="s">
        <v>375</v>
      </c>
      <c r="D452" s="44" t="s">
        <v>355</v>
      </c>
      <c r="E452" s="108" t="s">
        <v>817</v>
      </c>
      <c r="F452" s="88"/>
      <c r="G452" s="94">
        <f>G453</f>
        <v>1978687</v>
      </c>
    </row>
    <row r="453" spans="1:7" ht="77.25" x14ac:dyDescent="0.25">
      <c r="A453" s="59" t="s">
        <v>818</v>
      </c>
      <c r="B453" s="71" t="s">
        <v>785</v>
      </c>
      <c r="C453" s="44" t="s">
        <v>375</v>
      </c>
      <c r="D453" s="44" t="s">
        <v>355</v>
      </c>
      <c r="E453" s="108" t="s">
        <v>819</v>
      </c>
      <c r="F453" s="88"/>
      <c r="G453" s="94">
        <f>G454+G455</f>
        <v>1978687</v>
      </c>
    </row>
    <row r="454" spans="1:7" ht="77.25" x14ac:dyDescent="0.25">
      <c r="A454" s="46" t="s">
        <v>423</v>
      </c>
      <c r="B454" s="71" t="s">
        <v>785</v>
      </c>
      <c r="C454" s="44" t="s">
        <v>375</v>
      </c>
      <c r="D454" s="44" t="s">
        <v>355</v>
      </c>
      <c r="E454" s="108" t="s">
        <v>819</v>
      </c>
      <c r="F454" s="88">
        <v>100</v>
      </c>
      <c r="G454" s="94">
        <v>1373687</v>
      </c>
    </row>
    <row r="455" spans="1:7" ht="25.5" x14ac:dyDescent="0.25">
      <c r="A455" s="43" t="s">
        <v>533</v>
      </c>
      <c r="B455" s="71" t="s">
        <v>785</v>
      </c>
      <c r="C455" s="44" t="s">
        <v>375</v>
      </c>
      <c r="D455" s="44" t="s">
        <v>355</v>
      </c>
      <c r="E455" s="108" t="s">
        <v>819</v>
      </c>
      <c r="F455" s="88">
        <v>300</v>
      </c>
      <c r="G455" s="94">
        <v>605000</v>
      </c>
    </row>
    <row r="456" spans="1:7" ht="25.5" x14ac:dyDescent="0.25">
      <c r="A456" s="43" t="s">
        <v>392</v>
      </c>
      <c r="B456" s="52" t="s">
        <v>785</v>
      </c>
      <c r="C456" s="53" t="s">
        <v>375</v>
      </c>
      <c r="D456" s="53" t="s">
        <v>361</v>
      </c>
      <c r="E456" s="88"/>
      <c r="F456" s="88"/>
      <c r="G456" s="92">
        <f>G457</f>
        <v>1735797.93</v>
      </c>
    </row>
    <row r="457" spans="1:7" ht="51" x14ac:dyDescent="0.25">
      <c r="A457" s="43" t="s">
        <v>803</v>
      </c>
      <c r="B457" s="52" t="s">
        <v>785</v>
      </c>
      <c r="C457" s="53" t="s">
        <v>375</v>
      </c>
      <c r="D457" s="53" t="s">
        <v>361</v>
      </c>
      <c r="E457" s="108" t="s">
        <v>706</v>
      </c>
      <c r="F457" s="88"/>
      <c r="G457" s="92">
        <f>G458</f>
        <v>1735797.93</v>
      </c>
    </row>
    <row r="458" spans="1:7" ht="89.25" x14ac:dyDescent="0.25">
      <c r="A458" s="68" t="s">
        <v>820</v>
      </c>
      <c r="B458" s="52" t="s">
        <v>785</v>
      </c>
      <c r="C458" s="53" t="s">
        <v>375</v>
      </c>
      <c r="D458" s="53" t="s">
        <v>361</v>
      </c>
      <c r="E458" s="108" t="s">
        <v>815</v>
      </c>
      <c r="F458" s="88"/>
      <c r="G458" s="92">
        <f>G459</f>
        <v>1735797.93</v>
      </c>
    </row>
    <row r="459" spans="1:7" ht="51" x14ac:dyDescent="0.25">
      <c r="A459" s="43" t="s">
        <v>821</v>
      </c>
      <c r="B459" s="52" t="s">
        <v>785</v>
      </c>
      <c r="C459" s="53" t="s">
        <v>375</v>
      </c>
      <c r="D459" s="53" t="s">
        <v>361</v>
      </c>
      <c r="E459" s="88" t="s">
        <v>822</v>
      </c>
      <c r="F459" s="88"/>
      <c r="G459" s="92">
        <f>G460+G462</f>
        <v>1735797.93</v>
      </c>
    </row>
    <row r="460" spans="1:7" ht="63.75" x14ac:dyDescent="0.25">
      <c r="A460" s="56" t="s">
        <v>823</v>
      </c>
      <c r="B460" s="52" t="s">
        <v>785</v>
      </c>
      <c r="C460" s="53" t="s">
        <v>375</v>
      </c>
      <c r="D460" s="53" t="s">
        <v>361</v>
      </c>
      <c r="E460" s="88" t="s">
        <v>824</v>
      </c>
      <c r="F460" s="88"/>
      <c r="G460" s="92">
        <f>G461</f>
        <v>10851</v>
      </c>
    </row>
    <row r="461" spans="1:7" ht="76.5" x14ac:dyDescent="0.25">
      <c r="A461" s="47" t="s">
        <v>423</v>
      </c>
      <c r="B461" s="52" t="s">
        <v>785</v>
      </c>
      <c r="C461" s="53" t="s">
        <v>375</v>
      </c>
      <c r="D461" s="53" t="s">
        <v>361</v>
      </c>
      <c r="E461" s="88" t="s">
        <v>824</v>
      </c>
      <c r="F461" s="88">
        <v>100</v>
      </c>
      <c r="G461" s="93">
        <v>10851</v>
      </c>
    </row>
    <row r="462" spans="1:7" ht="38.25" x14ac:dyDescent="0.25">
      <c r="A462" s="43" t="s">
        <v>561</v>
      </c>
      <c r="B462" s="52" t="s">
        <v>785</v>
      </c>
      <c r="C462" s="53" t="s">
        <v>375</v>
      </c>
      <c r="D462" s="53" t="s">
        <v>361</v>
      </c>
      <c r="E462" s="88" t="s">
        <v>825</v>
      </c>
      <c r="F462" s="88"/>
      <c r="G462" s="92">
        <f>G463+G464+G465+G466</f>
        <v>1724946.93</v>
      </c>
    </row>
    <row r="463" spans="1:7" ht="76.5" x14ac:dyDescent="0.25">
      <c r="A463" s="47" t="s">
        <v>423</v>
      </c>
      <c r="B463" s="52" t="s">
        <v>785</v>
      </c>
      <c r="C463" s="53" t="s">
        <v>375</v>
      </c>
      <c r="D463" s="53" t="s">
        <v>361</v>
      </c>
      <c r="E463" s="88" t="s">
        <v>825</v>
      </c>
      <c r="F463" s="88">
        <v>100</v>
      </c>
      <c r="G463" s="94">
        <v>1483634.28</v>
      </c>
    </row>
    <row r="464" spans="1:7" ht="38.25" x14ac:dyDescent="0.25">
      <c r="A464" s="47" t="s">
        <v>449</v>
      </c>
      <c r="B464" s="52" t="s">
        <v>785</v>
      </c>
      <c r="C464" s="53" t="s">
        <v>375</v>
      </c>
      <c r="D464" s="53" t="s">
        <v>361</v>
      </c>
      <c r="E464" s="88" t="s">
        <v>825</v>
      </c>
      <c r="F464" s="88">
        <v>200</v>
      </c>
      <c r="G464" s="94">
        <v>194333</v>
      </c>
    </row>
    <row r="465" spans="1:7" ht="25.5" x14ac:dyDescent="0.25">
      <c r="A465" s="43" t="s">
        <v>533</v>
      </c>
      <c r="B465" s="52" t="s">
        <v>785</v>
      </c>
      <c r="C465" s="53" t="s">
        <v>375</v>
      </c>
      <c r="D465" s="53" t="s">
        <v>361</v>
      </c>
      <c r="E465" s="88" t="s">
        <v>825</v>
      </c>
      <c r="F465" s="88">
        <v>300</v>
      </c>
      <c r="G465" s="94">
        <v>46979.65</v>
      </c>
    </row>
    <row r="466" spans="1:7" x14ac:dyDescent="0.25">
      <c r="A466" s="59" t="s">
        <v>476</v>
      </c>
      <c r="B466" s="52" t="s">
        <v>785</v>
      </c>
      <c r="C466" s="53" t="s">
        <v>375</v>
      </c>
      <c r="D466" s="53" t="s">
        <v>361</v>
      </c>
      <c r="E466" s="88" t="s">
        <v>825</v>
      </c>
      <c r="F466" s="88">
        <v>800</v>
      </c>
      <c r="G466" s="94">
        <v>0</v>
      </c>
    </row>
    <row r="467" spans="1:7" x14ac:dyDescent="0.25">
      <c r="A467" s="43" t="s">
        <v>668</v>
      </c>
      <c r="B467" s="52" t="s">
        <v>785</v>
      </c>
      <c r="C467" s="54">
        <v>10</v>
      </c>
      <c r="D467" s="53" t="s">
        <v>556</v>
      </c>
      <c r="E467" s="88"/>
      <c r="F467" s="88"/>
      <c r="G467" s="91">
        <f t="shared" ref="G467:G472" si="1">G468</f>
        <v>823957.35</v>
      </c>
    </row>
    <row r="468" spans="1:7" x14ac:dyDescent="0.25">
      <c r="A468" s="43" t="s">
        <v>398</v>
      </c>
      <c r="B468" s="52" t="s">
        <v>785</v>
      </c>
      <c r="C468" s="54">
        <v>10</v>
      </c>
      <c r="D468" s="53" t="s">
        <v>359</v>
      </c>
      <c r="E468" s="88"/>
      <c r="F468" s="88"/>
      <c r="G468" s="91">
        <f t="shared" si="1"/>
        <v>823957.35</v>
      </c>
    </row>
    <row r="469" spans="1:7" ht="51" x14ac:dyDescent="0.25">
      <c r="A469" s="43" t="s">
        <v>826</v>
      </c>
      <c r="B469" s="52" t="s">
        <v>785</v>
      </c>
      <c r="C469" s="53" t="s">
        <v>396</v>
      </c>
      <c r="D469" s="53" t="s">
        <v>359</v>
      </c>
      <c r="E469" s="108" t="s">
        <v>355</v>
      </c>
      <c r="F469" s="88"/>
      <c r="G469" s="91">
        <f t="shared" si="1"/>
        <v>823957.35</v>
      </c>
    </row>
    <row r="470" spans="1:7" ht="89.25" x14ac:dyDescent="0.25">
      <c r="A470" s="68" t="s">
        <v>827</v>
      </c>
      <c r="B470" s="52" t="s">
        <v>785</v>
      </c>
      <c r="C470" s="53" t="s">
        <v>396</v>
      </c>
      <c r="D470" s="53" t="s">
        <v>359</v>
      </c>
      <c r="E470" s="88" t="s">
        <v>828</v>
      </c>
      <c r="F470" s="88"/>
      <c r="G470" s="91">
        <f t="shared" si="1"/>
        <v>823957.35</v>
      </c>
    </row>
    <row r="471" spans="1:7" ht="51" x14ac:dyDescent="0.25">
      <c r="A471" s="43" t="s">
        <v>816</v>
      </c>
      <c r="B471" s="52" t="s">
        <v>785</v>
      </c>
      <c r="C471" s="53" t="s">
        <v>396</v>
      </c>
      <c r="D471" s="53" t="s">
        <v>359</v>
      </c>
      <c r="E471" s="88" t="s">
        <v>829</v>
      </c>
      <c r="F471" s="88"/>
      <c r="G471" s="91">
        <f t="shared" si="1"/>
        <v>823957.35</v>
      </c>
    </row>
    <row r="472" spans="1:7" ht="51" x14ac:dyDescent="0.25">
      <c r="A472" s="43" t="s">
        <v>830</v>
      </c>
      <c r="B472" s="52" t="s">
        <v>785</v>
      </c>
      <c r="C472" s="53" t="s">
        <v>396</v>
      </c>
      <c r="D472" s="53" t="s">
        <v>359</v>
      </c>
      <c r="E472" s="108" t="s">
        <v>831</v>
      </c>
      <c r="F472" s="88"/>
      <c r="G472" s="91">
        <f t="shared" si="1"/>
        <v>823957.35</v>
      </c>
    </row>
    <row r="473" spans="1:7" ht="25.5" x14ac:dyDescent="0.25">
      <c r="A473" s="43" t="s">
        <v>533</v>
      </c>
      <c r="B473" s="52" t="s">
        <v>785</v>
      </c>
      <c r="C473" s="53" t="s">
        <v>396</v>
      </c>
      <c r="D473" s="53" t="s">
        <v>359</v>
      </c>
      <c r="E473" s="108" t="s">
        <v>831</v>
      </c>
      <c r="F473" s="88">
        <v>300</v>
      </c>
      <c r="G473" s="94">
        <v>823957.35</v>
      </c>
    </row>
    <row r="474" spans="1:7" x14ac:dyDescent="0.25">
      <c r="A474" s="43" t="s">
        <v>684</v>
      </c>
      <c r="B474" s="52" t="s">
        <v>785</v>
      </c>
      <c r="C474" s="54">
        <v>11</v>
      </c>
      <c r="D474" s="53" t="s">
        <v>556</v>
      </c>
      <c r="E474" s="88"/>
      <c r="F474" s="88"/>
      <c r="G474" s="92">
        <f>G475</f>
        <v>11270072.600000001</v>
      </c>
    </row>
    <row r="475" spans="1:7" x14ac:dyDescent="0.25">
      <c r="A475" s="43" t="s">
        <v>402</v>
      </c>
      <c r="B475" s="52" t="s">
        <v>785</v>
      </c>
      <c r="C475" s="54">
        <v>11</v>
      </c>
      <c r="D475" s="53" t="s">
        <v>357</v>
      </c>
      <c r="E475" s="108"/>
      <c r="F475" s="88"/>
      <c r="G475" s="92">
        <f>G476</f>
        <v>11270072.600000001</v>
      </c>
    </row>
    <row r="476" spans="1:7" ht="76.5" x14ac:dyDescent="0.25">
      <c r="A476" s="43" t="s">
        <v>685</v>
      </c>
      <c r="B476" s="52" t="s">
        <v>785</v>
      </c>
      <c r="C476" s="54">
        <v>11</v>
      </c>
      <c r="D476" s="53" t="s">
        <v>357</v>
      </c>
      <c r="E476" s="108" t="s">
        <v>375</v>
      </c>
      <c r="F476" s="88"/>
      <c r="G476" s="92">
        <f>G477</f>
        <v>11270072.600000001</v>
      </c>
    </row>
    <row r="477" spans="1:7" ht="127.5" x14ac:dyDescent="0.25">
      <c r="A477" s="43" t="s">
        <v>686</v>
      </c>
      <c r="B477" s="52" t="s">
        <v>785</v>
      </c>
      <c r="C477" s="54">
        <v>11</v>
      </c>
      <c r="D477" s="53" t="s">
        <v>357</v>
      </c>
      <c r="E477" s="108" t="s">
        <v>832</v>
      </c>
      <c r="F477" s="88"/>
      <c r="G477" s="92">
        <f>G478+G483+G486</f>
        <v>11270072.600000001</v>
      </c>
    </row>
    <row r="478" spans="1:7" ht="63.75" x14ac:dyDescent="0.25">
      <c r="A478" s="43" t="s">
        <v>688</v>
      </c>
      <c r="B478" s="52" t="s">
        <v>785</v>
      </c>
      <c r="C478" s="54">
        <v>11</v>
      </c>
      <c r="D478" s="53" t="s">
        <v>357</v>
      </c>
      <c r="E478" s="88" t="s">
        <v>833</v>
      </c>
      <c r="F478" s="88"/>
      <c r="G478" s="92">
        <f>G479</f>
        <v>10811956.120000001</v>
      </c>
    </row>
    <row r="479" spans="1:7" ht="38.25" x14ac:dyDescent="0.25">
      <c r="A479" s="68" t="s">
        <v>561</v>
      </c>
      <c r="B479" s="52" t="s">
        <v>785</v>
      </c>
      <c r="C479" s="54">
        <v>11</v>
      </c>
      <c r="D479" s="53" t="s">
        <v>357</v>
      </c>
      <c r="E479" s="88" t="s">
        <v>834</v>
      </c>
      <c r="F479" s="88"/>
      <c r="G479" s="92">
        <f>G480+G481+G482</f>
        <v>10811956.120000001</v>
      </c>
    </row>
    <row r="480" spans="1:7" ht="76.5" x14ac:dyDescent="0.25">
      <c r="A480" s="68" t="s">
        <v>423</v>
      </c>
      <c r="B480" s="52" t="s">
        <v>785</v>
      </c>
      <c r="C480" s="54">
        <v>11</v>
      </c>
      <c r="D480" s="53" t="s">
        <v>357</v>
      </c>
      <c r="E480" s="88" t="s">
        <v>834</v>
      </c>
      <c r="F480" s="88">
        <v>100</v>
      </c>
      <c r="G480" s="92">
        <v>4204974.79</v>
      </c>
    </row>
    <row r="481" spans="1:7" ht="38.25" x14ac:dyDescent="0.25">
      <c r="A481" s="68" t="s">
        <v>449</v>
      </c>
      <c r="B481" s="52" t="s">
        <v>785</v>
      </c>
      <c r="C481" s="54">
        <v>11</v>
      </c>
      <c r="D481" s="53" t="s">
        <v>357</v>
      </c>
      <c r="E481" s="88" t="s">
        <v>834</v>
      </c>
      <c r="F481" s="88">
        <v>200</v>
      </c>
      <c r="G481" s="92">
        <v>1778903.33</v>
      </c>
    </row>
    <row r="482" spans="1:7" x14ac:dyDescent="0.25">
      <c r="A482" s="47" t="s">
        <v>476</v>
      </c>
      <c r="B482" s="52" t="s">
        <v>785</v>
      </c>
      <c r="C482" s="54">
        <v>11</v>
      </c>
      <c r="D482" s="53" t="s">
        <v>357</v>
      </c>
      <c r="E482" s="88" t="s">
        <v>834</v>
      </c>
      <c r="F482" s="88">
        <v>800</v>
      </c>
      <c r="G482" s="96">
        <v>4828078</v>
      </c>
    </row>
    <row r="483" spans="1:7" ht="38.25" x14ac:dyDescent="0.25">
      <c r="A483" s="43" t="s">
        <v>835</v>
      </c>
      <c r="B483" s="52" t="s">
        <v>785</v>
      </c>
      <c r="C483" s="54">
        <v>11</v>
      </c>
      <c r="D483" s="53" t="s">
        <v>357</v>
      </c>
      <c r="E483" s="88" t="s">
        <v>836</v>
      </c>
      <c r="F483" s="88"/>
      <c r="G483" s="92">
        <f>G484</f>
        <v>289767.88</v>
      </c>
    </row>
    <row r="484" spans="1:7" ht="76.5" x14ac:dyDescent="0.25">
      <c r="A484" s="43" t="s">
        <v>837</v>
      </c>
      <c r="B484" s="52" t="s">
        <v>785</v>
      </c>
      <c r="C484" s="54">
        <v>11</v>
      </c>
      <c r="D484" s="53" t="s">
        <v>357</v>
      </c>
      <c r="E484" s="88" t="s">
        <v>838</v>
      </c>
      <c r="F484" s="88"/>
      <c r="G484" s="92">
        <f>G485</f>
        <v>289767.88</v>
      </c>
    </row>
    <row r="485" spans="1:7" ht="38.25" x14ac:dyDescent="0.25">
      <c r="A485" s="47" t="s">
        <v>449</v>
      </c>
      <c r="B485" s="52" t="s">
        <v>785</v>
      </c>
      <c r="C485" s="54">
        <v>11</v>
      </c>
      <c r="D485" s="53" t="s">
        <v>357</v>
      </c>
      <c r="E485" s="88" t="s">
        <v>838</v>
      </c>
      <c r="F485" s="88">
        <v>200</v>
      </c>
      <c r="G485" s="92">
        <v>289767.88</v>
      </c>
    </row>
    <row r="486" spans="1:7" ht="63.75" x14ac:dyDescent="0.25">
      <c r="A486" s="47" t="s">
        <v>839</v>
      </c>
      <c r="B486" s="52" t="s">
        <v>785</v>
      </c>
      <c r="C486" s="54">
        <v>11</v>
      </c>
      <c r="D486" s="53" t="s">
        <v>357</v>
      </c>
      <c r="E486" s="88" t="s">
        <v>840</v>
      </c>
      <c r="F486" s="88"/>
      <c r="G486" s="92">
        <f>G487</f>
        <v>168348.6</v>
      </c>
    </row>
    <row r="487" spans="1:7" ht="63.75" x14ac:dyDescent="0.25">
      <c r="A487" s="43" t="s">
        <v>841</v>
      </c>
      <c r="B487" s="52" t="s">
        <v>785</v>
      </c>
      <c r="C487" s="54">
        <v>11</v>
      </c>
      <c r="D487" s="53" t="s">
        <v>357</v>
      </c>
      <c r="E487" s="88" t="s">
        <v>842</v>
      </c>
      <c r="F487" s="88"/>
      <c r="G487" s="92">
        <f>G488</f>
        <v>168348.6</v>
      </c>
    </row>
    <row r="488" spans="1:7" ht="38.25" x14ac:dyDescent="0.25">
      <c r="A488" s="47" t="s">
        <v>449</v>
      </c>
      <c r="B488" s="52" t="s">
        <v>785</v>
      </c>
      <c r="C488" s="54">
        <v>11</v>
      </c>
      <c r="D488" s="53" t="s">
        <v>357</v>
      </c>
      <c r="E488" s="88" t="s">
        <v>842</v>
      </c>
      <c r="F488" s="88">
        <v>200</v>
      </c>
      <c r="G488" s="92">
        <v>168348.6</v>
      </c>
    </row>
    <row r="489" spans="1:7" ht="25.5" x14ac:dyDescent="0.25">
      <c r="A489" s="43" t="s">
        <v>843</v>
      </c>
      <c r="B489" s="52" t="s">
        <v>844</v>
      </c>
      <c r="C489" s="54"/>
      <c r="D489" s="53"/>
      <c r="E489" s="88"/>
      <c r="F489" s="88"/>
      <c r="G489" s="91">
        <f>G490+G497+G638</f>
        <v>434879093.03999996</v>
      </c>
    </row>
    <row r="490" spans="1:7" x14ac:dyDescent="0.25">
      <c r="A490" s="43" t="s">
        <v>354</v>
      </c>
      <c r="B490" s="52" t="s">
        <v>844</v>
      </c>
      <c r="C490" s="53" t="s">
        <v>355</v>
      </c>
      <c r="D490" s="53"/>
      <c r="E490" s="88"/>
      <c r="F490" s="88"/>
      <c r="G490" s="91">
        <f>G491</f>
        <v>1989900.88</v>
      </c>
    </row>
    <row r="491" spans="1:7" ht="63.75" x14ac:dyDescent="0.25">
      <c r="A491" s="43" t="s">
        <v>360</v>
      </c>
      <c r="B491" s="52" t="s">
        <v>844</v>
      </c>
      <c r="C491" s="53" t="s">
        <v>355</v>
      </c>
      <c r="D491" s="53" t="s">
        <v>361</v>
      </c>
      <c r="E491" s="88"/>
      <c r="F491" s="88"/>
      <c r="G491" s="91">
        <f>G492</f>
        <v>1989900.88</v>
      </c>
    </row>
    <row r="492" spans="1:7" ht="25.5" x14ac:dyDescent="0.25">
      <c r="A492" s="43" t="s">
        <v>472</v>
      </c>
      <c r="B492" s="52" t="s">
        <v>844</v>
      </c>
      <c r="C492" s="53" t="s">
        <v>355</v>
      </c>
      <c r="D492" s="53" t="s">
        <v>361</v>
      </c>
      <c r="E492" s="88">
        <v>73</v>
      </c>
      <c r="F492" s="88"/>
      <c r="G492" s="91">
        <f>G493</f>
        <v>1989900.88</v>
      </c>
    </row>
    <row r="493" spans="1:7" ht="25.5" x14ac:dyDescent="0.25">
      <c r="A493" s="43" t="s">
        <v>473</v>
      </c>
      <c r="B493" s="52" t="s">
        <v>844</v>
      </c>
      <c r="C493" s="53" t="s">
        <v>355</v>
      </c>
      <c r="D493" s="53" t="s">
        <v>361</v>
      </c>
      <c r="E493" s="88" t="s">
        <v>474</v>
      </c>
      <c r="F493" s="88"/>
      <c r="G493" s="91">
        <f>G494</f>
        <v>1989900.88</v>
      </c>
    </row>
    <row r="494" spans="1:7" ht="38.25" x14ac:dyDescent="0.25">
      <c r="A494" s="43" t="s">
        <v>421</v>
      </c>
      <c r="B494" s="52" t="s">
        <v>844</v>
      </c>
      <c r="C494" s="53" t="s">
        <v>355</v>
      </c>
      <c r="D494" s="53" t="s">
        <v>361</v>
      </c>
      <c r="E494" s="88" t="s">
        <v>475</v>
      </c>
      <c r="F494" s="88"/>
      <c r="G494" s="91">
        <f>G495+G496</f>
        <v>1989900.88</v>
      </c>
    </row>
    <row r="495" spans="1:7" ht="76.5" x14ac:dyDescent="0.25">
      <c r="A495" s="47" t="s">
        <v>423</v>
      </c>
      <c r="B495" s="52" t="s">
        <v>844</v>
      </c>
      <c r="C495" s="53" t="s">
        <v>355</v>
      </c>
      <c r="D495" s="53" t="s">
        <v>361</v>
      </c>
      <c r="E495" s="88" t="s">
        <v>475</v>
      </c>
      <c r="F495" s="88">
        <v>100</v>
      </c>
      <c r="G495" s="96">
        <v>1989224.88</v>
      </c>
    </row>
    <row r="496" spans="1:7" x14ac:dyDescent="0.25">
      <c r="A496" s="43" t="s">
        <v>476</v>
      </c>
      <c r="B496" s="52" t="s">
        <v>844</v>
      </c>
      <c r="C496" s="53" t="s">
        <v>355</v>
      </c>
      <c r="D496" s="53" t="s">
        <v>361</v>
      </c>
      <c r="E496" s="88" t="s">
        <v>475</v>
      </c>
      <c r="F496" s="88">
        <v>800</v>
      </c>
      <c r="G496" s="96">
        <v>676</v>
      </c>
    </row>
    <row r="497" spans="1:7" x14ac:dyDescent="0.25">
      <c r="A497" s="43" t="s">
        <v>643</v>
      </c>
      <c r="B497" s="52" t="s">
        <v>844</v>
      </c>
      <c r="C497" s="53" t="s">
        <v>384</v>
      </c>
      <c r="D497" s="53" t="s">
        <v>556</v>
      </c>
      <c r="E497" s="88"/>
      <c r="F497" s="88"/>
      <c r="G497" s="91">
        <f>G498+G530+G599+G610+G628</f>
        <v>424156435.98999995</v>
      </c>
    </row>
    <row r="498" spans="1:7" x14ac:dyDescent="0.25">
      <c r="A498" s="43" t="s">
        <v>385</v>
      </c>
      <c r="B498" s="52" t="s">
        <v>844</v>
      </c>
      <c r="C498" s="53" t="s">
        <v>384</v>
      </c>
      <c r="D498" s="53" t="s">
        <v>355</v>
      </c>
      <c r="E498" s="88"/>
      <c r="F498" s="88"/>
      <c r="G498" s="91">
        <f>G499+G525</f>
        <v>63192672.530000001</v>
      </c>
    </row>
    <row r="499" spans="1:7" ht="38.25" x14ac:dyDescent="0.25">
      <c r="A499" s="43" t="s">
        <v>644</v>
      </c>
      <c r="B499" s="52" t="s">
        <v>844</v>
      </c>
      <c r="C499" s="53" t="s">
        <v>384</v>
      </c>
      <c r="D499" s="53" t="s">
        <v>355</v>
      </c>
      <c r="E499" s="108" t="s">
        <v>359</v>
      </c>
      <c r="F499" s="88"/>
      <c r="G499" s="91">
        <f>G500</f>
        <v>63072672.530000001</v>
      </c>
    </row>
    <row r="500" spans="1:7" ht="51.75" x14ac:dyDescent="0.25">
      <c r="A500" s="59" t="s">
        <v>645</v>
      </c>
      <c r="B500" s="71" t="s">
        <v>844</v>
      </c>
      <c r="C500" s="44" t="s">
        <v>384</v>
      </c>
      <c r="D500" s="44" t="s">
        <v>355</v>
      </c>
      <c r="E500" s="108" t="s">
        <v>845</v>
      </c>
      <c r="F500" s="88"/>
      <c r="G500" s="91">
        <f>G501+G513</f>
        <v>63072672.530000001</v>
      </c>
    </row>
    <row r="501" spans="1:7" ht="26.25" x14ac:dyDescent="0.25">
      <c r="A501" s="59" t="s">
        <v>846</v>
      </c>
      <c r="B501" s="71" t="s">
        <v>844</v>
      </c>
      <c r="C501" s="44" t="s">
        <v>384</v>
      </c>
      <c r="D501" s="44" t="s">
        <v>355</v>
      </c>
      <c r="E501" s="108" t="s">
        <v>847</v>
      </c>
      <c r="F501" s="88"/>
      <c r="G501" s="91">
        <f>G502+G505+G509+G511</f>
        <v>59254229.560000002</v>
      </c>
    </row>
    <row r="502" spans="1:7" ht="115.5" x14ac:dyDescent="0.25">
      <c r="A502" s="84" t="s">
        <v>848</v>
      </c>
      <c r="B502" s="71" t="s">
        <v>844</v>
      </c>
      <c r="C502" s="44" t="s">
        <v>384</v>
      </c>
      <c r="D502" s="44" t="s">
        <v>355</v>
      </c>
      <c r="E502" s="108" t="s">
        <v>849</v>
      </c>
      <c r="F502" s="88"/>
      <c r="G502" s="91">
        <f>G503+G504</f>
        <v>28485473</v>
      </c>
    </row>
    <row r="503" spans="1:7" ht="77.25" x14ac:dyDescent="0.25">
      <c r="A503" s="46" t="s">
        <v>423</v>
      </c>
      <c r="B503" s="71" t="s">
        <v>844</v>
      </c>
      <c r="C503" s="44" t="s">
        <v>384</v>
      </c>
      <c r="D503" s="44" t="s">
        <v>355</v>
      </c>
      <c r="E503" s="108" t="s">
        <v>849</v>
      </c>
      <c r="F503" s="88">
        <v>100</v>
      </c>
      <c r="G503" s="92">
        <v>28198631</v>
      </c>
    </row>
    <row r="504" spans="1:7" ht="39" x14ac:dyDescent="0.25">
      <c r="A504" s="46" t="s">
        <v>449</v>
      </c>
      <c r="B504" s="71" t="s">
        <v>844</v>
      </c>
      <c r="C504" s="44" t="s">
        <v>384</v>
      </c>
      <c r="D504" s="44" t="s">
        <v>355</v>
      </c>
      <c r="E504" s="108" t="s">
        <v>849</v>
      </c>
      <c r="F504" s="88">
        <v>200</v>
      </c>
      <c r="G504" s="94">
        <v>286842</v>
      </c>
    </row>
    <row r="505" spans="1:7" ht="39" x14ac:dyDescent="0.25">
      <c r="A505" s="46" t="s">
        <v>561</v>
      </c>
      <c r="B505" s="71" t="s">
        <v>844</v>
      </c>
      <c r="C505" s="44" t="s">
        <v>384</v>
      </c>
      <c r="D505" s="44" t="s">
        <v>355</v>
      </c>
      <c r="E505" s="88" t="s">
        <v>850</v>
      </c>
      <c r="F505" s="88"/>
      <c r="G505" s="92">
        <f>G506+G507+G508</f>
        <v>26778536.670000002</v>
      </c>
    </row>
    <row r="506" spans="1:7" ht="76.5" x14ac:dyDescent="0.25">
      <c r="A506" s="47" t="s">
        <v>423</v>
      </c>
      <c r="B506" s="71" t="s">
        <v>844</v>
      </c>
      <c r="C506" s="44" t="s">
        <v>384</v>
      </c>
      <c r="D506" s="44" t="s">
        <v>355</v>
      </c>
      <c r="E506" s="88" t="s">
        <v>850</v>
      </c>
      <c r="F506" s="88">
        <v>100</v>
      </c>
      <c r="G506" s="94">
        <v>15795328.4</v>
      </c>
    </row>
    <row r="507" spans="1:7" ht="38.25" x14ac:dyDescent="0.25">
      <c r="A507" s="47" t="s">
        <v>449</v>
      </c>
      <c r="B507" s="71" t="s">
        <v>844</v>
      </c>
      <c r="C507" s="44" t="s">
        <v>384</v>
      </c>
      <c r="D507" s="44" t="s">
        <v>355</v>
      </c>
      <c r="E507" s="88" t="s">
        <v>850</v>
      </c>
      <c r="F507" s="88">
        <v>200</v>
      </c>
      <c r="G507" s="93">
        <v>10681404.27</v>
      </c>
    </row>
    <row r="508" spans="1:7" x14ac:dyDescent="0.25">
      <c r="A508" s="43" t="s">
        <v>476</v>
      </c>
      <c r="B508" s="71" t="s">
        <v>844</v>
      </c>
      <c r="C508" s="44" t="s">
        <v>384</v>
      </c>
      <c r="D508" s="44" t="s">
        <v>355</v>
      </c>
      <c r="E508" s="88" t="s">
        <v>850</v>
      </c>
      <c r="F508" s="88">
        <v>800</v>
      </c>
      <c r="G508" s="94">
        <v>301804</v>
      </c>
    </row>
    <row r="509" spans="1:7" ht="38.25" x14ac:dyDescent="0.25">
      <c r="A509" s="47" t="s">
        <v>851</v>
      </c>
      <c r="B509" s="52" t="s">
        <v>844</v>
      </c>
      <c r="C509" s="53" t="s">
        <v>384</v>
      </c>
      <c r="D509" s="53" t="s">
        <v>355</v>
      </c>
      <c r="E509" s="88" t="s">
        <v>852</v>
      </c>
      <c r="F509" s="88"/>
      <c r="G509" s="94">
        <f>G510</f>
        <v>3798959.89</v>
      </c>
    </row>
    <row r="510" spans="1:7" ht="38.25" x14ac:dyDescent="0.25">
      <c r="A510" s="47" t="s">
        <v>449</v>
      </c>
      <c r="B510" s="52" t="s">
        <v>844</v>
      </c>
      <c r="C510" s="53" t="s">
        <v>384</v>
      </c>
      <c r="D510" s="53" t="s">
        <v>355</v>
      </c>
      <c r="E510" s="88" t="s">
        <v>852</v>
      </c>
      <c r="F510" s="88">
        <v>200</v>
      </c>
      <c r="G510" s="94">
        <v>3798959.89</v>
      </c>
    </row>
    <row r="511" spans="1:7" ht="25.5" x14ac:dyDescent="0.25">
      <c r="A511" s="43" t="s">
        <v>853</v>
      </c>
      <c r="B511" s="71" t="s">
        <v>844</v>
      </c>
      <c r="C511" s="44" t="s">
        <v>384</v>
      </c>
      <c r="D511" s="44" t="s">
        <v>355</v>
      </c>
      <c r="E511" s="108" t="s">
        <v>854</v>
      </c>
      <c r="F511" s="88"/>
      <c r="G511" s="96">
        <f>G512</f>
        <v>191260</v>
      </c>
    </row>
    <row r="512" spans="1:7" ht="38.25" x14ac:dyDescent="0.25">
      <c r="A512" s="47" t="s">
        <v>449</v>
      </c>
      <c r="B512" s="71" t="s">
        <v>844</v>
      </c>
      <c r="C512" s="44" t="s">
        <v>384</v>
      </c>
      <c r="D512" s="44" t="s">
        <v>355</v>
      </c>
      <c r="E512" s="108" t="s">
        <v>854</v>
      </c>
      <c r="F512" s="88">
        <v>200</v>
      </c>
      <c r="G512" s="104">
        <v>191260</v>
      </c>
    </row>
    <row r="513" spans="1:7" ht="25.5" x14ac:dyDescent="0.25">
      <c r="A513" s="43" t="s">
        <v>647</v>
      </c>
      <c r="B513" s="52" t="s">
        <v>844</v>
      </c>
      <c r="C513" s="53" t="s">
        <v>384</v>
      </c>
      <c r="D513" s="53" t="s">
        <v>355</v>
      </c>
      <c r="E513" s="88" t="s">
        <v>855</v>
      </c>
      <c r="F513" s="88"/>
      <c r="G513" s="92">
        <f>G519+G517+G521+G523+G514</f>
        <v>3818442.9699999997</v>
      </c>
    </row>
    <row r="514" spans="1:7" ht="76.5" x14ac:dyDescent="0.25">
      <c r="A514" s="48" t="s">
        <v>856</v>
      </c>
      <c r="B514" s="52" t="s">
        <v>844</v>
      </c>
      <c r="C514" s="53" t="s">
        <v>384</v>
      </c>
      <c r="D514" s="53" t="s">
        <v>355</v>
      </c>
      <c r="E514" s="88" t="s">
        <v>857</v>
      </c>
      <c r="F514" s="88"/>
      <c r="G514" s="92">
        <f>G515+G516</f>
        <v>2106470.9699999997</v>
      </c>
    </row>
    <row r="515" spans="1:7" ht="76.5" x14ac:dyDescent="0.25">
      <c r="A515" s="47" t="s">
        <v>423</v>
      </c>
      <c r="B515" s="71" t="s">
        <v>844</v>
      </c>
      <c r="C515" s="44" t="s">
        <v>384</v>
      </c>
      <c r="D515" s="44" t="s">
        <v>355</v>
      </c>
      <c r="E515" s="88" t="s">
        <v>857</v>
      </c>
      <c r="F515" s="88">
        <v>100</v>
      </c>
      <c r="G515" s="92">
        <v>1667470.97</v>
      </c>
    </row>
    <row r="516" spans="1:7" ht="25.5" x14ac:dyDescent="0.25">
      <c r="A516" s="43" t="s">
        <v>533</v>
      </c>
      <c r="B516" s="52" t="s">
        <v>844</v>
      </c>
      <c r="C516" s="53" t="s">
        <v>384</v>
      </c>
      <c r="D516" s="53" t="s">
        <v>355</v>
      </c>
      <c r="E516" s="88" t="s">
        <v>857</v>
      </c>
      <c r="F516" s="88">
        <v>300</v>
      </c>
      <c r="G516" s="92">
        <v>439000</v>
      </c>
    </row>
    <row r="517" spans="1:7" ht="38.25" x14ac:dyDescent="0.25">
      <c r="A517" s="69" t="s">
        <v>858</v>
      </c>
      <c r="B517" s="52" t="s">
        <v>844</v>
      </c>
      <c r="C517" s="53" t="s">
        <v>384</v>
      </c>
      <c r="D517" s="53" t="s">
        <v>355</v>
      </c>
      <c r="E517" s="88" t="s">
        <v>859</v>
      </c>
      <c r="F517" s="88"/>
      <c r="G517" s="92">
        <f>G518</f>
        <v>4137</v>
      </c>
    </row>
    <row r="518" spans="1:7" ht="76.5" x14ac:dyDescent="0.25">
      <c r="A518" s="47" t="s">
        <v>423</v>
      </c>
      <c r="B518" s="52" t="s">
        <v>844</v>
      </c>
      <c r="C518" s="53" t="s">
        <v>384</v>
      </c>
      <c r="D518" s="53" t="s">
        <v>355</v>
      </c>
      <c r="E518" s="88" t="s">
        <v>859</v>
      </c>
      <c r="F518" s="88">
        <v>100</v>
      </c>
      <c r="G518" s="94">
        <v>4137</v>
      </c>
    </row>
    <row r="519" spans="1:7" ht="51" x14ac:dyDescent="0.25">
      <c r="A519" s="69" t="s">
        <v>860</v>
      </c>
      <c r="B519" s="52" t="s">
        <v>844</v>
      </c>
      <c r="C519" s="53" t="s">
        <v>384</v>
      </c>
      <c r="D519" s="53" t="s">
        <v>355</v>
      </c>
      <c r="E519" s="88" t="s">
        <v>861</v>
      </c>
      <c r="F519" s="88"/>
      <c r="G519" s="92">
        <f>G520</f>
        <v>24025</v>
      </c>
    </row>
    <row r="520" spans="1:7" ht="76.5" x14ac:dyDescent="0.25">
      <c r="A520" s="47" t="s">
        <v>423</v>
      </c>
      <c r="B520" s="52" t="s">
        <v>844</v>
      </c>
      <c r="C520" s="53" t="s">
        <v>384</v>
      </c>
      <c r="D520" s="53" t="s">
        <v>355</v>
      </c>
      <c r="E520" s="88" t="s">
        <v>861</v>
      </c>
      <c r="F520" s="88">
        <v>100</v>
      </c>
      <c r="G520" s="94">
        <v>24025</v>
      </c>
    </row>
    <row r="521" spans="1:7" ht="76.5" x14ac:dyDescent="0.25">
      <c r="A521" s="43" t="s">
        <v>862</v>
      </c>
      <c r="B521" s="52" t="s">
        <v>844</v>
      </c>
      <c r="C521" s="44" t="s">
        <v>384</v>
      </c>
      <c r="D521" s="44" t="s">
        <v>355</v>
      </c>
      <c r="E521" s="112" t="s">
        <v>863</v>
      </c>
      <c r="F521" s="88"/>
      <c r="G521" s="94">
        <f>G522</f>
        <v>1010286</v>
      </c>
    </row>
    <row r="522" spans="1:7" ht="38.25" x14ac:dyDescent="0.25">
      <c r="A522" s="47" t="s">
        <v>449</v>
      </c>
      <c r="B522" s="52" t="s">
        <v>844</v>
      </c>
      <c r="C522" s="44" t="s">
        <v>384</v>
      </c>
      <c r="D522" s="44" t="s">
        <v>355</v>
      </c>
      <c r="E522" s="112" t="s">
        <v>863</v>
      </c>
      <c r="F522" s="88">
        <v>200</v>
      </c>
      <c r="G522" s="93">
        <v>1010286</v>
      </c>
    </row>
    <row r="523" spans="1:7" ht="89.25" x14ac:dyDescent="0.25">
      <c r="A523" s="43" t="s">
        <v>864</v>
      </c>
      <c r="B523" s="52" t="s">
        <v>844</v>
      </c>
      <c r="C523" s="44" t="s">
        <v>384</v>
      </c>
      <c r="D523" s="44" t="s">
        <v>355</v>
      </c>
      <c r="E523" s="112" t="s">
        <v>865</v>
      </c>
      <c r="F523" s="88"/>
      <c r="G523" s="94">
        <f>G524</f>
        <v>673524</v>
      </c>
    </row>
    <row r="524" spans="1:7" ht="38.25" x14ac:dyDescent="0.25">
      <c r="A524" s="47" t="s">
        <v>449</v>
      </c>
      <c r="B524" s="52" t="s">
        <v>844</v>
      </c>
      <c r="C524" s="44" t="s">
        <v>384</v>
      </c>
      <c r="D524" s="44" t="s">
        <v>355</v>
      </c>
      <c r="E524" s="112" t="s">
        <v>865</v>
      </c>
      <c r="F524" s="88">
        <v>200</v>
      </c>
      <c r="G524" s="93">
        <v>673524</v>
      </c>
    </row>
    <row r="525" spans="1:7" ht="51" x14ac:dyDescent="0.25">
      <c r="A525" s="43" t="s">
        <v>650</v>
      </c>
      <c r="B525" s="71" t="s">
        <v>844</v>
      </c>
      <c r="C525" s="44" t="s">
        <v>384</v>
      </c>
      <c r="D525" s="44" t="s">
        <v>355</v>
      </c>
      <c r="E525" s="108" t="s">
        <v>866</v>
      </c>
      <c r="F525" s="88"/>
      <c r="G525" s="93">
        <f>G526</f>
        <v>120000</v>
      </c>
    </row>
    <row r="526" spans="1:7" ht="76.5" x14ac:dyDescent="0.25">
      <c r="A526" s="43" t="s">
        <v>651</v>
      </c>
      <c r="B526" s="71" t="s">
        <v>844</v>
      </c>
      <c r="C526" s="44" t="s">
        <v>384</v>
      </c>
      <c r="D526" s="44" t="s">
        <v>355</v>
      </c>
      <c r="E526" s="108" t="s">
        <v>867</v>
      </c>
      <c r="F526" s="88"/>
      <c r="G526" s="93">
        <f>G527</f>
        <v>120000</v>
      </c>
    </row>
    <row r="527" spans="1:7" ht="38.25" x14ac:dyDescent="0.25">
      <c r="A527" s="43" t="s">
        <v>653</v>
      </c>
      <c r="B527" s="71" t="s">
        <v>844</v>
      </c>
      <c r="C527" s="44" t="s">
        <v>384</v>
      </c>
      <c r="D527" s="44" t="s">
        <v>355</v>
      </c>
      <c r="E527" s="108" t="s">
        <v>868</v>
      </c>
      <c r="F527" s="88"/>
      <c r="G527" s="93">
        <f>G528</f>
        <v>120000</v>
      </c>
    </row>
    <row r="528" spans="1:7" ht="38.25" x14ac:dyDescent="0.25">
      <c r="A528" s="43" t="s">
        <v>629</v>
      </c>
      <c r="B528" s="71" t="s">
        <v>844</v>
      </c>
      <c r="C528" s="44" t="s">
        <v>384</v>
      </c>
      <c r="D528" s="44" t="s">
        <v>355</v>
      </c>
      <c r="E528" s="108" t="s">
        <v>869</v>
      </c>
      <c r="F528" s="88"/>
      <c r="G528" s="96">
        <f>G529</f>
        <v>120000</v>
      </c>
    </row>
    <row r="529" spans="1:7" ht="38.25" x14ac:dyDescent="0.25">
      <c r="A529" s="43" t="s">
        <v>503</v>
      </c>
      <c r="B529" s="71" t="s">
        <v>844</v>
      </c>
      <c r="C529" s="44" t="s">
        <v>384</v>
      </c>
      <c r="D529" s="44" t="s">
        <v>355</v>
      </c>
      <c r="E529" s="108" t="s">
        <v>870</v>
      </c>
      <c r="F529" s="88">
        <v>400</v>
      </c>
      <c r="G529" s="96">
        <v>120000</v>
      </c>
    </row>
    <row r="530" spans="1:7" x14ac:dyDescent="0.25">
      <c r="A530" s="43" t="s">
        <v>386</v>
      </c>
      <c r="B530" s="71" t="s">
        <v>844</v>
      </c>
      <c r="C530" s="54" t="s">
        <v>384</v>
      </c>
      <c r="D530" s="54" t="s">
        <v>357</v>
      </c>
      <c r="E530" s="88"/>
      <c r="F530" s="88"/>
      <c r="G530" s="92">
        <f>G531+G589+G594+G584</f>
        <v>332963288.39999998</v>
      </c>
    </row>
    <row r="531" spans="1:7" ht="38.25" x14ac:dyDescent="0.25">
      <c r="A531" s="43" t="s">
        <v>871</v>
      </c>
      <c r="B531" s="52" t="s">
        <v>844</v>
      </c>
      <c r="C531" s="53" t="s">
        <v>384</v>
      </c>
      <c r="D531" s="53" t="s">
        <v>357</v>
      </c>
      <c r="E531" s="108" t="s">
        <v>359</v>
      </c>
      <c r="F531" s="88"/>
      <c r="G531" s="92">
        <f>G532</f>
        <v>329510602.63999999</v>
      </c>
    </row>
    <row r="532" spans="1:7" ht="51" x14ac:dyDescent="0.25">
      <c r="A532" s="43" t="s">
        <v>660</v>
      </c>
      <c r="B532" s="52" t="s">
        <v>844</v>
      </c>
      <c r="C532" s="53" t="s">
        <v>384</v>
      </c>
      <c r="D532" s="53" t="s">
        <v>357</v>
      </c>
      <c r="E532" s="88" t="s">
        <v>845</v>
      </c>
      <c r="F532" s="88"/>
      <c r="G532" s="92">
        <f>G533+G546</f>
        <v>329510602.63999999</v>
      </c>
    </row>
    <row r="533" spans="1:7" ht="25.5" x14ac:dyDescent="0.25">
      <c r="A533" s="43" t="s">
        <v>872</v>
      </c>
      <c r="B533" s="52" t="s">
        <v>844</v>
      </c>
      <c r="C533" s="53" t="s">
        <v>384</v>
      </c>
      <c r="D533" s="53" t="s">
        <v>357</v>
      </c>
      <c r="E533" s="88" t="s">
        <v>873</v>
      </c>
      <c r="F533" s="88"/>
      <c r="G533" s="92">
        <f>G534+G537+G539+G542+G544</f>
        <v>295369586.56</v>
      </c>
    </row>
    <row r="534" spans="1:7" ht="140.25" x14ac:dyDescent="0.25">
      <c r="A534" s="56" t="s">
        <v>874</v>
      </c>
      <c r="B534" s="52" t="s">
        <v>844</v>
      </c>
      <c r="C534" s="53" t="s">
        <v>384</v>
      </c>
      <c r="D534" s="53" t="s">
        <v>357</v>
      </c>
      <c r="E534" s="88" t="s">
        <v>875</v>
      </c>
      <c r="F534" s="88"/>
      <c r="G534" s="92">
        <f>G535+G536</f>
        <v>239118968</v>
      </c>
    </row>
    <row r="535" spans="1:7" ht="76.5" x14ac:dyDescent="0.25">
      <c r="A535" s="47" t="s">
        <v>423</v>
      </c>
      <c r="B535" s="52" t="s">
        <v>844</v>
      </c>
      <c r="C535" s="53" t="s">
        <v>384</v>
      </c>
      <c r="D535" s="53" t="s">
        <v>357</v>
      </c>
      <c r="E535" s="88" t="s">
        <v>875</v>
      </c>
      <c r="F535" s="88">
        <v>100</v>
      </c>
      <c r="G535" s="92">
        <v>231862728.38</v>
      </c>
    </row>
    <row r="536" spans="1:7" ht="38.25" x14ac:dyDescent="0.25">
      <c r="A536" s="47" t="s">
        <v>449</v>
      </c>
      <c r="B536" s="52" t="s">
        <v>844</v>
      </c>
      <c r="C536" s="53" t="s">
        <v>384</v>
      </c>
      <c r="D536" s="53" t="s">
        <v>357</v>
      </c>
      <c r="E536" s="88" t="s">
        <v>875</v>
      </c>
      <c r="F536" s="88">
        <v>200</v>
      </c>
      <c r="G536" s="94">
        <v>7256239.6200000001</v>
      </c>
    </row>
    <row r="537" spans="1:7" ht="51" x14ac:dyDescent="0.25">
      <c r="A537" s="47" t="s">
        <v>876</v>
      </c>
      <c r="B537" s="52" t="s">
        <v>844</v>
      </c>
      <c r="C537" s="53" t="s">
        <v>384</v>
      </c>
      <c r="D537" s="53" t="s">
        <v>357</v>
      </c>
      <c r="E537" s="88" t="s">
        <v>877</v>
      </c>
      <c r="F537" s="88"/>
      <c r="G537" s="94">
        <f>G538</f>
        <v>14029796.060000001</v>
      </c>
    </row>
    <row r="538" spans="1:7" ht="76.5" x14ac:dyDescent="0.25">
      <c r="A538" s="47" t="s">
        <v>423</v>
      </c>
      <c r="B538" s="52" t="s">
        <v>844</v>
      </c>
      <c r="C538" s="53" t="s">
        <v>384</v>
      </c>
      <c r="D538" s="53" t="s">
        <v>357</v>
      </c>
      <c r="E538" s="88" t="s">
        <v>877</v>
      </c>
      <c r="F538" s="88">
        <v>100</v>
      </c>
      <c r="G538" s="94">
        <v>14029796.060000001</v>
      </c>
    </row>
    <row r="539" spans="1:7" ht="38.25" x14ac:dyDescent="0.25">
      <c r="A539" s="47" t="s">
        <v>561</v>
      </c>
      <c r="B539" s="52" t="s">
        <v>844</v>
      </c>
      <c r="C539" s="53" t="s">
        <v>384</v>
      </c>
      <c r="D539" s="53" t="s">
        <v>357</v>
      </c>
      <c r="E539" s="88" t="s">
        <v>878</v>
      </c>
      <c r="F539" s="88"/>
      <c r="G539" s="92">
        <f>G540+G541</f>
        <v>41547853.609999999</v>
      </c>
    </row>
    <row r="540" spans="1:7" ht="38.25" x14ac:dyDescent="0.25">
      <c r="A540" s="47" t="s">
        <v>449</v>
      </c>
      <c r="B540" s="52" t="s">
        <v>844</v>
      </c>
      <c r="C540" s="53" t="s">
        <v>384</v>
      </c>
      <c r="D540" s="53" t="s">
        <v>357</v>
      </c>
      <c r="E540" s="88" t="s">
        <v>878</v>
      </c>
      <c r="F540" s="88">
        <v>200</v>
      </c>
      <c r="G540" s="92">
        <v>35899102.259999998</v>
      </c>
    </row>
    <row r="541" spans="1:7" x14ac:dyDescent="0.25">
      <c r="A541" s="43" t="s">
        <v>476</v>
      </c>
      <c r="B541" s="52" t="s">
        <v>844</v>
      </c>
      <c r="C541" s="53" t="s">
        <v>384</v>
      </c>
      <c r="D541" s="53" t="s">
        <v>357</v>
      </c>
      <c r="E541" s="88" t="s">
        <v>878</v>
      </c>
      <c r="F541" s="88">
        <v>800</v>
      </c>
      <c r="G541" s="96">
        <v>5648751.3499999996</v>
      </c>
    </row>
    <row r="542" spans="1:7" ht="38.25" x14ac:dyDescent="0.25">
      <c r="A542" s="47" t="s">
        <v>851</v>
      </c>
      <c r="B542" s="52" t="s">
        <v>844</v>
      </c>
      <c r="C542" s="53" t="s">
        <v>384</v>
      </c>
      <c r="D542" s="53" t="s">
        <v>357</v>
      </c>
      <c r="E542" s="88" t="s">
        <v>879</v>
      </c>
      <c r="F542" s="88"/>
      <c r="G542" s="96">
        <f>G543</f>
        <v>380858.89</v>
      </c>
    </row>
    <row r="543" spans="1:7" ht="38.25" x14ac:dyDescent="0.25">
      <c r="A543" s="47" t="s">
        <v>449</v>
      </c>
      <c r="B543" s="52" t="s">
        <v>844</v>
      </c>
      <c r="C543" s="53" t="s">
        <v>384</v>
      </c>
      <c r="D543" s="53" t="s">
        <v>357</v>
      </c>
      <c r="E543" s="88" t="s">
        <v>879</v>
      </c>
      <c r="F543" s="88">
        <v>200</v>
      </c>
      <c r="G543" s="96">
        <v>380858.89</v>
      </c>
    </row>
    <row r="544" spans="1:7" ht="25.5" x14ac:dyDescent="0.25">
      <c r="A544" s="43" t="s">
        <v>853</v>
      </c>
      <c r="B544" s="52" t="s">
        <v>844</v>
      </c>
      <c r="C544" s="53" t="s">
        <v>384</v>
      </c>
      <c r="D544" s="53" t="s">
        <v>357</v>
      </c>
      <c r="E544" s="88" t="s">
        <v>880</v>
      </c>
      <c r="F544" s="88"/>
      <c r="G544" s="96">
        <f>G545</f>
        <v>292110</v>
      </c>
    </row>
    <row r="545" spans="1:7" ht="38.25" x14ac:dyDescent="0.25">
      <c r="A545" s="47" t="s">
        <v>449</v>
      </c>
      <c r="B545" s="52" t="s">
        <v>844</v>
      </c>
      <c r="C545" s="53" t="s">
        <v>384</v>
      </c>
      <c r="D545" s="53" t="s">
        <v>357</v>
      </c>
      <c r="E545" s="88" t="s">
        <v>880</v>
      </c>
      <c r="F545" s="88">
        <v>200</v>
      </c>
      <c r="G545" s="96">
        <v>292110</v>
      </c>
    </row>
    <row r="546" spans="1:7" ht="25.5" x14ac:dyDescent="0.25">
      <c r="A546" s="43" t="s">
        <v>661</v>
      </c>
      <c r="B546" s="52" t="s">
        <v>844</v>
      </c>
      <c r="C546" s="53" t="s">
        <v>384</v>
      </c>
      <c r="D546" s="53" t="s">
        <v>357</v>
      </c>
      <c r="E546" s="88" t="s">
        <v>881</v>
      </c>
      <c r="F546" s="88"/>
      <c r="G546" s="92">
        <f>G552+G554+G556+G558+G560+G562+G564+G571+G580+G582+G566+G550+G574+G547</f>
        <v>34141016.079999998</v>
      </c>
    </row>
    <row r="547" spans="1:7" ht="76.5" x14ac:dyDescent="0.25">
      <c r="A547" s="48" t="s">
        <v>856</v>
      </c>
      <c r="B547" s="52" t="s">
        <v>844</v>
      </c>
      <c r="C547" s="53" t="s">
        <v>384</v>
      </c>
      <c r="D547" s="53" t="s">
        <v>357</v>
      </c>
      <c r="E547" s="88" t="s">
        <v>857</v>
      </c>
      <c r="F547" s="88"/>
      <c r="G547" s="92">
        <f>G548+G549</f>
        <v>13275494</v>
      </c>
    </row>
    <row r="548" spans="1:7" ht="76.5" x14ac:dyDescent="0.25">
      <c r="A548" s="47" t="s">
        <v>423</v>
      </c>
      <c r="B548" s="71" t="s">
        <v>844</v>
      </c>
      <c r="C548" s="44" t="s">
        <v>384</v>
      </c>
      <c r="D548" s="53" t="s">
        <v>357</v>
      </c>
      <c r="E548" s="88" t="s">
        <v>857</v>
      </c>
      <c r="F548" s="88">
        <v>100</v>
      </c>
      <c r="G548" s="92">
        <v>9477509.6400000006</v>
      </c>
    </row>
    <row r="549" spans="1:7" ht="25.5" x14ac:dyDescent="0.25">
      <c r="A549" s="43" t="s">
        <v>533</v>
      </c>
      <c r="B549" s="52" t="s">
        <v>844</v>
      </c>
      <c r="C549" s="53" t="s">
        <v>384</v>
      </c>
      <c r="D549" s="53" t="s">
        <v>357</v>
      </c>
      <c r="E549" s="88" t="s">
        <v>857</v>
      </c>
      <c r="F549" s="88">
        <v>300</v>
      </c>
      <c r="G549" s="92">
        <v>3797984.36</v>
      </c>
    </row>
    <row r="550" spans="1:7" ht="38.25" x14ac:dyDescent="0.25">
      <c r="A550" s="43" t="s">
        <v>882</v>
      </c>
      <c r="B550" s="52" t="s">
        <v>844</v>
      </c>
      <c r="C550" s="53" t="s">
        <v>384</v>
      </c>
      <c r="D550" s="53" t="s">
        <v>357</v>
      </c>
      <c r="E550" s="108" t="s">
        <v>883</v>
      </c>
      <c r="F550" s="88"/>
      <c r="G550" s="92">
        <f>G551</f>
        <v>767519.39</v>
      </c>
    </row>
    <row r="551" spans="1:7" ht="38.25" x14ac:dyDescent="0.25">
      <c r="A551" s="47" t="s">
        <v>449</v>
      </c>
      <c r="B551" s="52" t="s">
        <v>844</v>
      </c>
      <c r="C551" s="53" t="s">
        <v>384</v>
      </c>
      <c r="D551" s="53" t="s">
        <v>357</v>
      </c>
      <c r="E551" s="108" t="s">
        <v>883</v>
      </c>
      <c r="F551" s="88">
        <v>200</v>
      </c>
      <c r="G551" s="92">
        <v>767519.39</v>
      </c>
    </row>
    <row r="552" spans="1:7" ht="38.25" x14ac:dyDescent="0.25">
      <c r="A552" s="69" t="s">
        <v>858</v>
      </c>
      <c r="B552" s="52" t="s">
        <v>844</v>
      </c>
      <c r="C552" s="53" t="s">
        <v>384</v>
      </c>
      <c r="D552" s="53" t="s">
        <v>357</v>
      </c>
      <c r="E552" s="88" t="s">
        <v>884</v>
      </c>
      <c r="F552" s="88"/>
      <c r="G552" s="94">
        <f>G553</f>
        <v>65259</v>
      </c>
    </row>
    <row r="553" spans="1:7" ht="76.5" x14ac:dyDescent="0.25">
      <c r="A553" s="47" t="s">
        <v>423</v>
      </c>
      <c r="B553" s="52" t="s">
        <v>844</v>
      </c>
      <c r="C553" s="53" t="s">
        <v>384</v>
      </c>
      <c r="D553" s="53" t="s">
        <v>357</v>
      </c>
      <c r="E553" s="88" t="s">
        <v>884</v>
      </c>
      <c r="F553" s="88">
        <v>100</v>
      </c>
      <c r="G553" s="94">
        <v>65259</v>
      </c>
    </row>
    <row r="554" spans="1:7" ht="51" x14ac:dyDescent="0.25">
      <c r="A554" s="69" t="s">
        <v>860</v>
      </c>
      <c r="B554" s="52" t="s">
        <v>844</v>
      </c>
      <c r="C554" s="53" t="s">
        <v>384</v>
      </c>
      <c r="D554" s="53" t="s">
        <v>357</v>
      </c>
      <c r="E554" s="88" t="s">
        <v>885</v>
      </c>
      <c r="F554" s="88"/>
      <c r="G554" s="94">
        <f>G555</f>
        <v>546627</v>
      </c>
    </row>
    <row r="555" spans="1:7" ht="76.5" x14ac:dyDescent="0.25">
      <c r="A555" s="47" t="s">
        <v>423</v>
      </c>
      <c r="B555" s="52" t="s">
        <v>844</v>
      </c>
      <c r="C555" s="53" t="s">
        <v>384</v>
      </c>
      <c r="D555" s="53" t="s">
        <v>357</v>
      </c>
      <c r="E555" s="88" t="s">
        <v>885</v>
      </c>
      <c r="F555" s="88">
        <v>100</v>
      </c>
      <c r="G555" s="94">
        <v>546627</v>
      </c>
    </row>
    <row r="556" spans="1:7" ht="63.75" x14ac:dyDescent="0.25">
      <c r="A556" s="47" t="s">
        <v>886</v>
      </c>
      <c r="B556" s="52" t="s">
        <v>844</v>
      </c>
      <c r="C556" s="53" t="s">
        <v>384</v>
      </c>
      <c r="D556" s="53" t="s">
        <v>357</v>
      </c>
      <c r="E556" s="88" t="s">
        <v>887</v>
      </c>
      <c r="F556" s="88"/>
      <c r="G556" s="94">
        <f>G557</f>
        <v>673359.77</v>
      </c>
    </row>
    <row r="557" spans="1:7" ht="38.25" x14ac:dyDescent="0.25">
      <c r="A557" s="47" t="s">
        <v>449</v>
      </c>
      <c r="B557" s="52" t="s">
        <v>844</v>
      </c>
      <c r="C557" s="53" t="s">
        <v>384</v>
      </c>
      <c r="D557" s="53" t="s">
        <v>357</v>
      </c>
      <c r="E557" s="88" t="s">
        <v>887</v>
      </c>
      <c r="F557" s="88">
        <v>200</v>
      </c>
      <c r="G557" s="94">
        <v>673359.77</v>
      </c>
    </row>
    <row r="558" spans="1:7" ht="63.75" x14ac:dyDescent="0.25">
      <c r="A558" s="47" t="s">
        <v>888</v>
      </c>
      <c r="B558" s="52" t="s">
        <v>844</v>
      </c>
      <c r="C558" s="53" t="s">
        <v>384</v>
      </c>
      <c r="D558" s="53" t="s">
        <v>357</v>
      </c>
      <c r="E558" s="88" t="s">
        <v>889</v>
      </c>
      <c r="F558" s="88"/>
      <c r="G558" s="94">
        <f>G559</f>
        <v>1036412.86</v>
      </c>
    </row>
    <row r="559" spans="1:7" ht="38.25" x14ac:dyDescent="0.25">
      <c r="A559" s="47" t="s">
        <v>449</v>
      </c>
      <c r="B559" s="52" t="s">
        <v>844</v>
      </c>
      <c r="C559" s="53" t="s">
        <v>384</v>
      </c>
      <c r="D559" s="53" t="s">
        <v>357</v>
      </c>
      <c r="E559" s="88" t="s">
        <v>889</v>
      </c>
      <c r="F559" s="88">
        <v>200</v>
      </c>
      <c r="G559" s="94">
        <v>1036412.86</v>
      </c>
    </row>
    <row r="560" spans="1:7" ht="89.25" x14ac:dyDescent="0.25">
      <c r="A560" s="69" t="s">
        <v>890</v>
      </c>
      <c r="B560" s="52" t="s">
        <v>844</v>
      </c>
      <c r="C560" s="53" t="s">
        <v>384</v>
      </c>
      <c r="D560" s="53" t="s">
        <v>357</v>
      </c>
      <c r="E560" s="88" t="s">
        <v>891</v>
      </c>
      <c r="F560" s="88"/>
      <c r="G560" s="94">
        <f>G561</f>
        <v>334979.98</v>
      </c>
    </row>
    <row r="561" spans="1:7" ht="38.25" x14ac:dyDescent="0.25">
      <c r="A561" s="47" t="s">
        <v>449</v>
      </c>
      <c r="B561" s="52" t="s">
        <v>844</v>
      </c>
      <c r="C561" s="53" t="s">
        <v>384</v>
      </c>
      <c r="D561" s="53" t="s">
        <v>357</v>
      </c>
      <c r="E561" s="88" t="s">
        <v>891</v>
      </c>
      <c r="F561" s="88">
        <v>200</v>
      </c>
      <c r="G561" s="94">
        <v>334979.98</v>
      </c>
    </row>
    <row r="562" spans="1:7" ht="76.5" x14ac:dyDescent="0.25">
      <c r="A562" s="69" t="s">
        <v>892</v>
      </c>
      <c r="B562" s="52" t="s">
        <v>844</v>
      </c>
      <c r="C562" s="53" t="s">
        <v>384</v>
      </c>
      <c r="D562" s="53" t="s">
        <v>357</v>
      </c>
      <c r="E562" s="88" t="s">
        <v>893</v>
      </c>
      <c r="F562" s="88"/>
      <c r="G562" s="94">
        <f>G563</f>
        <v>1839502.29</v>
      </c>
    </row>
    <row r="563" spans="1:7" ht="38.25" x14ac:dyDescent="0.25">
      <c r="A563" s="47" t="s">
        <v>449</v>
      </c>
      <c r="B563" s="52" t="s">
        <v>844</v>
      </c>
      <c r="C563" s="53" t="s">
        <v>384</v>
      </c>
      <c r="D563" s="53" t="s">
        <v>357</v>
      </c>
      <c r="E563" s="88" t="s">
        <v>893</v>
      </c>
      <c r="F563" s="88">
        <v>200</v>
      </c>
      <c r="G563" s="96">
        <v>1839502.29</v>
      </c>
    </row>
    <row r="564" spans="1:7" ht="38.25" x14ac:dyDescent="0.25">
      <c r="A564" s="47" t="s">
        <v>894</v>
      </c>
      <c r="B564" s="52" t="s">
        <v>844</v>
      </c>
      <c r="C564" s="53" t="s">
        <v>384</v>
      </c>
      <c r="D564" s="53" t="s">
        <v>357</v>
      </c>
      <c r="E564" s="88" t="s">
        <v>895</v>
      </c>
      <c r="F564" s="88"/>
      <c r="G564" s="96">
        <f>G565</f>
        <v>4100898.69</v>
      </c>
    </row>
    <row r="565" spans="1:7" ht="38.25" x14ac:dyDescent="0.25">
      <c r="A565" s="47" t="s">
        <v>449</v>
      </c>
      <c r="B565" s="52" t="s">
        <v>844</v>
      </c>
      <c r="C565" s="53" t="s">
        <v>384</v>
      </c>
      <c r="D565" s="53" t="s">
        <v>357</v>
      </c>
      <c r="E565" s="88" t="s">
        <v>895</v>
      </c>
      <c r="F565" s="88">
        <v>200</v>
      </c>
      <c r="G565" s="96">
        <v>4100898.69</v>
      </c>
    </row>
    <row r="566" spans="1:7" ht="25.5" x14ac:dyDescent="0.25">
      <c r="A566" s="43" t="s">
        <v>896</v>
      </c>
      <c r="B566" s="52" t="s">
        <v>844</v>
      </c>
      <c r="C566" s="53" t="s">
        <v>384</v>
      </c>
      <c r="D566" s="53" t="s">
        <v>357</v>
      </c>
      <c r="E566" s="112" t="s">
        <v>897</v>
      </c>
      <c r="F566" s="88"/>
      <c r="G566" s="96">
        <f>G567+G569</f>
        <v>1390978</v>
      </c>
    </row>
    <row r="567" spans="1:7" ht="76.5" x14ac:dyDescent="0.25">
      <c r="A567" s="43" t="s">
        <v>898</v>
      </c>
      <c r="B567" s="52" t="s">
        <v>844</v>
      </c>
      <c r="C567" s="53" t="s">
        <v>384</v>
      </c>
      <c r="D567" s="53" t="s">
        <v>357</v>
      </c>
      <c r="E567" s="112" t="s">
        <v>899</v>
      </c>
      <c r="F567" s="88"/>
      <c r="G567" s="96">
        <f>G568</f>
        <v>1387978</v>
      </c>
    </row>
    <row r="568" spans="1:7" ht="38.25" x14ac:dyDescent="0.25">
      <c r="A568" s="47" t="s">
        <v>449</v>
      </c>
      <c r="B568" s="52" t="s">
        <v>844</v>
      </c>
      <c r="C568" s="53" t="s">
        <v>384</v>
      </c>
      <c r="D568" s="53" t="s">
        <v>357</v>
      </c>
      <c r="E568" s="112" t="s">
        <v>899</v>
      </c>
      <c r="F568" s="88">
        <v>200</v>
      </c>
      <c r="G568" s="96">
        <v>1387978</v>
      </c>
    </row>
    <row r="569" spans="1:7" ht="89.25" x14ac:dyDescent="0.25">
      <c r="A569" s="43" t="s">
        <v>900</v>
      </c>
      <c r="B569" s="52" t="s">
        <v>844</v>
      </c>
      <c r="C569" s="53" t="s">
        <v>384</v>
      </c>
      <c r="D569" s="53" t="s">
        <v>357</v>
      </c>
      <c r="E569" s="112" t="s">
        <v>901</v>
      </c>
      <c r="F569" s="88"/>
      <c r="G569" s="96">
        <f>G570</f>
        <v>3000</v>
      </c>
    </row>
    <row r="570" spans="1:7" ht="38.25" x14ac:dyDescent="0.25">
      <c r="A570" s="47" t="s">
        <v>449</v>
      </c>
      <c r="B570" s="52" t="s">
        <v>844</v>
      </c>
      <c r="C570" s="53" t="s">
        <v>384</v>
      </c>
      <c r="D570" s="53" t="s">
        <v>357</v>
      </c>
      <c r="E570" s="112" t="s">
        <v>901</v>
      </c>
      <c r="F570" s="88">
        <v>200</v>
      </c>
      <c r="G570" s="96">
        <v>3000</v>
      </c>
    </row>
    <row r="571" spans="1:7" ht="25.5" x14ac:dyDescent="0.25">
      <c r="A571" s="47" t="s">
        <v>902</v>
      </c>
      <c r="B571" s="52" t="s">
        <v>844</v>
      </c>
      <c r="C571" s="53" t="s">
        <v>384</v>
      </c>
      <c r="D571" s="53" t="s">
        <v>357</v>
      </c>
      <c r="E571" s="112" t="s">
        <v>903</v>
      </c>
      <c r="F571" s="88"/>
      <c r="G571" s="96">
        <f>G572</f>
        <v>3077742</v>
      </c>
    </row>
    <row r="572" spans="1:7" ht="51" x14ac:dyDescent="0.25">
      <c r="A572" s="79" t="s">
        <v>904</v>
      </c>
      <c r="B572" s="52" t="s">
        <v>844</v>
      </c>
      <c r="C572" s="53" t="s">
        <v>384</v>
      </c>
      <c r="D572" s="53" t="s">
        <v>357</v>
      </c>
      <c r="E572" s="112" t="s">
        <v>905</v>
      </c>
      <c r="F572" s="88"/>
      <c r="G572" s="92">
        <f>G573</f>
        <v>3077742</v>
      </c>
    </row>
    <row r="573" spans="1:7" ht="25.5" x14ac:dyDescent="0.25">
      <c r="A573" s="47" t="s">
        <v>446</v>
      </c>
      <c r="B573" s="52" t="s">
        <v>844</v>
      </c>
      <c r="C573" s="53" t="s">
        <v>384</v>
      </c>
      <c r="D573" s="53" t="s">
        <v>357</v>
      </c>
      <c r="E573" s="112" t="s">
        <v>905</v>
      </c>
      <c r="F573" s="88">
        <v>200</v>
      </c>
      <c r="G573" s="94">
        <v>3077742</v>
      </c>
    </row>
    <row r="574" spans="1:7" ht="25.5" x14ac:dyDescent="0.25">
      <c r="A574" s="43" t="s">
        <v>906</v>
      </c>
      <c r="B574" s="52" t="s">
        <v>844</v>
      </c>
      <c r="C574" s="53" t="s">
        <v>384</v>
      </c>
      <c r="D574" s="53" t="s">
        <v>357</v>
      </c>
      <c r="E574" s="112" t="s">
        <v>907</v>
      </c>
      <c r="F574" s="88"/>
      <c r="G574" s="94">
        <f>G575+G577</f>
        <v>6206981</v>
      </c>
    </row>
    <row r="575" spans="1:7" ht="51" x14ac:dyDescent="0.25">
      <c r="A575" s="43" t="s">
        <v>908</v>
      </c>
      <c r="B575" s="52" t="s">
        <v>844</v>
      </c>
      <c r="C575" s="53" t="s">
        <v>384</v>
      </c>
      <c r="D575" s="53" t="s">
        <v>357</v>
      </c>
      <c r="E575" s="112" t="s">
        <v>909</v>
      </c>
      <c r="F575" s="88"/>
      <c r="G575" s="94">
        <f>G576</f>
        <v>5810097</v>
      </c>
    </row>
    <row r="576" spans="1:7" ht="38.25" x14ac:dyDescent="0.25">
      <c r="A576" s="47" t="s">
        <v>449</v>
      </c>
      <c r="B576" s="52" t="s">
        <v>844</v>
      </c>
      <c r="C576" s="53" t="s">
        <v>384</v>
      </c>
      <c r="D576" s="53" t="s">
        <v>357</v>
      </c>
      <c r="E576" s="112" t="s">
        <v>909</v>
      </c>
      <c r="F576" s="88">
        <v>200</v>
      </c>
      <c r="G576" s="93">
        <v>5810097</v>
      </c>
    </row>
    <row r="577" spans="1:7" ht="51" x14ac:dyDescent="0.25">
      <c r="A577" s="43" t="s">
        <v>910</v>
      </c>
      <c r="B577" s="52" t="s">
        <v>844</v>
      </c>
      <c r="C577" s="44" t="s">
        <v>384</v>
      </c>
      <c r="D577" s="44" t="s">
        <v>357</v>
      </c>
      <c r="E577" s="112" t="s">
        <v>911</v>
      </c>
      <c r="F577" s="88"/>
      <c r="G577" s="96">
        <f>G579+G578</f>
        <v>396884</v>
      </c>
    </row>
    <row r="578" spans="1:7" ht="76.5" x14ac:dyDescent="0.25">
      <c r="A578" s="47" t="s">
        <v>423</v>
      </c>
      <c r="B578" s="52" t="s">
        <v>844</v>
      </c>
      <c r="C578" s="44" t="s">
        <v>384</v>
      </c>
      <c r="D578" s="44" t="s">
        <v>357</v>
      </c>
      <c r="E578" s="112" t="s">
        <v>911</v>
      </c>
      <c r="F578" s="88">
        <v>100</v>
      </c>
      <c r="G578" s="96">
        <v>0</v>
      </c>
    </row>
    <row r="579" spans="1:7" ht="38.25" x14ac:dyDescent="0.25">
      <c r="A579" s="47" t="s">
        <v>449</v>
      </c>
      <c r="B579" s="52" t="s">
        <v>844</v>
      </c>
      <c r="C579" s="44" t="s">
        <v>384</v>
      </c>
      <c r="D579" s="44" t="s">
        <v>357</v>
      </c>
      <c r="E579" s="112" t="s">
        <v>911</v>
      </c>
      <c r="F579" s="88">
        <v>200</v>
      </c>
      <c r="G579" s="96">
        <v>396884</v>
      </c>
    </row>
    <row r="580" spans="1:7" ht="63.75" x14ac:dyDescent="0.25">
      <c r="A580" s="43" t="s">
        <v>912</v>
      </c>
      <c r="B580" s="52" t="s">
        <v>844</v>
      </c>
      <c r="C580" s="44" t="s">
        <v>384</v>
      </c>
      <c r="D580" s="44" t="s">
        <v>357</v>
      </c>
      <c r="E580" s="112" t="s">
        <v>913</v>
      </c>
      <c r="F580" s="88"/>
      <c r="G580" s="94">
        <f>G581</f>
        <v>825262.1</v>
      </c>
    </row>
    <row r="581" spans="1:7" ht="76.5" x14ac:dyDescent="0.25">
      <c r="A581" s="47" t="s">
        <v>423</v>
      </c>
      <c r="B581" s="52" t="s">
        <v>844</v>
      </c>
      <c r="C581" s="44" t="s">
        <v>384</v>
      </c>
      <c r="D581" s="44" t="s">
        <v>357</v>
      </c>
      <c r="E581" s="112" t="s">
        <v>913</v>
      </c>
      <c r="F581" s="88">
        <v>100</v>
      </c>
      <c r="G581" s="93">
        <v>825262.1</v>
      </c>
    </row>
    <row r="582" spans="1:7" x14ac:dyDescent="0.25">
      <c r="A582" s="43"/>
      <c r="B582" s="52"/>
      <c r="C582" s="44"/>
      <c r="D582" s="44"/>
      <c r="E582" s="112"/>
      <c r="F582" s="88"/>
      <c r="G582" s="94">
        <f>G583</f>
        <v>0</v>
      </c>
    </row>
    <row r="583" spans="1:7" x14ac:dyDescent="0.25">
      <c r="A583" s="47"/>
      <c r="B583" s="52"/>
      <c r="C583" s="44"/>
      <c r="D583" s="44"/>
      <c r="E583" s="112"/>
      <c r="F583" s="88"/>
      <c r="G583" s="93">
        <v>0</v>
      </c>
    </row>
    <row r="584" spans="1:7" ht="63.75" x14ac:dyDescent="0.25">
      <c r="A584" s="47" t="s">
        <v>594</v>
      </c>
      <c r="B584" s="71" t="s">
        <v>844</v>
      </c>
      <c r="C584" s="44" t="s">
        <v>384</v>
      </c>
      <c r="D584" s="44" t="s">
        <v>357</v>
      </c>
      <c r="E584" s="88">
        <v>11</v>
      </c>
      <c r="F584" s="88"/>
      <c r="G584" s="92">
        <f>G585</f>
        <v>49600</v>
      </c>
    </row>
    <row r="585" spans="1:7" ht="38.25" x14ac:dyDescent="0.25">
      <c r="A585" s="43" t="s">
        <v>914</v>
      </c>
      <c r="B585" s="71" t="s">
        <v>844</v>
      </c>
      <c r="C585" s="44" t="s">
        <v>384</v>
      </c>
      <c r="D585" s="44" t="s">
        <v>357</v>
      </c>
      <c r="E585" s="88" t="s">
        <v>523</v>
      </c>
      <c r="F585" s="88"/>
      <c r="G585" s="92">
        <f>G586</f>
        <v>49600</v>
      </c>
    </row>
    <row r="586" spans="1:7" ht="38.25" x14ac:dyDescent="0.25">
      <c r="A586" s="43" t="s">
        <v>524</v>
      </c>
      <c r="B586" s="71" t="s">
        <v>844</v>
      </c>
      <c r="C586" s="44" t="s">
        <v>384</v>
      </c>
      <c r="D586" s="44" t="s">
        <v>357</v>
      </c>
      <c r="E586" s="88">
        <v>11401</v>
      </c>
      <c r="F586" s="88"/>
      <c r="G586" s="92">
        <f>G587</f>
        <v>49600</v>
      </c>
    </row>
    <row r="587" spans="1:7" ht="38.25" x14ac:dyDescent="0.25">
      <c r="A587" s="43" t="s">
        <v>525</v>
      </c>
      <c r="B587" s="71" t="s">
        <v>844</v>
      </c>
      <c r="C587" s="44" t="s">
        <v>384</v>
      </c>
      <c r="D587" s="44" t="s">
        <v>357</v>
      </c>
      <c r="E587" s="88" t="s">
        <v>526</v>
      </c>
      <c r="F587" s="88"/>
      <c r="G587" s="92">
        <f>G588</f>
        <v>49600</v>
      </c>
    </row>
    <row r="588" spans="1:7" ht="38.25" x14ac:dyDescent="0.25">
      <c r="A588" s="47" t="s">
        <v>449</v>
      </c>
      <c r="B588" s="71" t="s">
        <v>844</v>
      </c>
      <c r="C588" s="44" t="s">
        <v>384</v>
      </c>
      <c r="D588" s="44" t="s">
        <v>357</v>
      </c>
      <c r="E588" s="88" t="s">
        <v>526</v>
      </c>
      <c r="F588" s="88">
        <v>200</v>
      </c>
      <c r="G588" s="92">
        <v>49600</v>
      </c>
    </row>
    <row r="589" spans="1:7" ht="38.25" x14ac:dyDescent="0.25">
      <c r="A589" s="43" t="s">
        <v>457</v>
      </c>
      <c r="B589" s="52" t="s">
        <v>844</v>
      </c>
      <c r="C589" s="53" t="s">
        <v>384</v>
      </c>
      <c r="D589" s="53" t="s">
        <v>357</v>
      </c>
      <c r="E589" s="88">
        <v>12</v>
      </c>
      <c r="F589" s="88"/>
      <c r="G589" s="94">
        <f>G590</f>
        <v>3358085.76</v>
      </c>
    </row>
    <row r="590" spans="1:7" ht="89.25" x14ac:dyDescent="0.25">
      <c r="A590" s="43" t="s">
        <v>915</v>
      </c>
      <c r="B590" s="52" t="s">
        <v>844</v>
      </c>
      <c r="C590" s="53" t="s">
        <v>384</v>
      </c>
      <c r="D590" s="53" t="s">
        <v>357</v>
      </c>
      <c r="E590" s="88" t="s">
        <v>528</v>
      </c>
      <c r="F590" s="88"/>
      <c r="G590" s="92">
        <f>G591</f>
        <v>3358085.76</v>
      </c>
    </row>
    <row r="591" spans="1:7" ht="38.25" x14ac:dyDescent="0.25">
      <c r="A591" s="62" t="s">
        <v>916</v>
      </c>
      <c r="B591" s="52" t="s">
        <v>844</v>
      </c>
      <c r="C591" s="53" t="s">
        <v>384</v>
      </c>
      <c r="D591" s="53" t="s">
        <v>357</v>
      </c>
      <c r="E591" s="89">
        <v>12203</v>
      </c>
      <c r="F591" s="88"/>
      <c r="G591" s="92">
        <f>G592</f>
        <v>3358085.76</v>
      </c>
    </row>
    <row r="592" spans="1:7" ht="38.25" x14ac:dyDescent="0.25">
      <c r="A592" s="62" t="s">
        <v>586</v>
      </c>
      <c r="B592" s="52" t="s">
        <v>844</v>
      </c>
      <c r="C592" s="53" t="s">
        <v>384</v>
      </c>
      <c r="D592" s="53" t="s">
        <v>357</v>
      </c>
      <c r="E592" s="88" t="s">
        <v>917</v>
      </c>
      <c r="F592" s="88"/>
      <c r="G592" s="92">
        <f>G593</f>
        <v>3358085.76</v>
      </c>
    </row>
    <row r="593" spans="1:7" ht="38.25" x14ac:dyDescent="0.25">
      <c r="A593" s="47" t="s">
        <v>449</v>
      </c>
      <c r="B593" s="52" t="s">
        <v>844</v>
      </c>
      <c r="C593" s="53" t="s">
        <v>384</v>
      </c>
      <c r="D593" s="53" t="s">
        <v>357</v>
      </c>
      <c r="E593" s="88" t="s">
        <v>917</v>
      </c>
      <c r="F593" s="88">
        <v>200</v>
      </c>
      <c r="G593" s="96">
        <v>3358085.76</v>
      </c>
    </row>
    <row r="594" spans="1:7" ht="38.25" x14ac:dyDescent="0.25">
      <c r="A594" s="43" t="s">
        <v>918</v>
      </c>
      <c r="B594" s="52" t="s">
        <v>844</v>
      </c>
      <c r="C594" s="53" t="s">
        <v>384</v>
      </c>
      <c r="D594" s="53" t="s">
        <v>357</v>
      </c>
      <c r="E594" s="88">
        <v>17</v>
      </c>
      <c r="F594" s="88"/>
      <c r="G594" s="94">
        <f>G595</f>
        <v>45000</v>
      </c>
    </row>
    <row r="595" spans="1:7" ht="51" x14ac:dyDescent="0.25">
      <c r="A595" s="43" t="s">
        <v>919</v>
      </c>
      <c r="B595" s="52" t="s">
        <v>844</v>
      </c>
      <c r="C595" s="53" t="s">
        <v>384</v>
      </c>
      <c r="D595" s="53" t="s">
        <v>357</v>
      </c>
      <c r="E595" s="88" t="s">
        <v>920</v>
      </c>
      <c r="F595" s="88"/>
      <c r="G595" s="92">
        <f>G596</f>
        <v>45000</v>
      </c>
    </row>
    <row r="596" spans="1:7" ht="51" x14ac:dyDescent="0.25">
      <c r="A596" s="43" t="s">
        <v>921</v>
      </c>
      <c r="B596" s="52" t="s">
        <v>844</v>
      </c>
      <c r="C596" s="53" t="s">
        <v>384</v>
      </c>
      <c r="D596" s="53" t="s">
        <v>357</v>
      </c>
      <c r="E596" s="88" t="s">
        <v>922</v>
      </c>
      <c r="F596" s="88"/>
      <c r="G596" s="92">
        <f>G597</f>
        <v>45000</v>
      </c>
    </row>
    <row r="597" spans="1:7" ht="25.5" x14ac:dyDescent="0.25">
      <c r="A597" s="43" t="s">
        <v>923</v>
      </c>
      <c r="B597" s="52" t="s">
        <v>844</v>
      </c>
      <c r="C597" s="53" t="s">
        <v>384</v>
      </c>
      <c r="D597" s="53" t="s">
        <v>357</v>
      </c>
      <c r="E597" s="88" t="s">
        <v>924</v>
      </c>
      <c r="F597" s="88"/>
      <c r="G597" s="92">
        <f>G598</f>
        <v>45000</v>
      </c>
    </row>
    <row r="598" spans="1:7" ht="38.25" x14ac:dyDescent="0.25">
      <c r="A598" s="47" t="s">
        <v>449</v>
      </c>
      <c r="B598" s="52" t="s">
        <v>844</v>
      </c>
      <c r="C598" s="53" t="s">
        <v>384</v>
      </c>
      <c r="D598" s="53" t="s">
        <v>357</v>
      </c>
      <c r="E598" s="88" t="s">
        <v>924</v>
      </c>
      <c r="F598" s="88">
        <v>200</v>
      </c>
      <c r="G598" s="94">
        <v>45000</v>
      </c>
    </row>
    <row r="599" spans="1:7" x14ac:dyDescent="0.25">
      <c r="A599" s="47" t="s">
        <v>925</v>
      </c>
      <c r="B599" s="52" t="s">
        <v>844</v>
      </c>
      <c r="C599" s="53" t="s">
        <v>384</v>
      </c>
      <c r="D599" s="53" t="s">
        <v>359</v>
      </c>
      <c r="E599" s="88"/>
      <c r="F599" s="88"/>
      <c r="G599" s="94">
        <f>G600</f>
        <v>9427902</v>
      </c>
    </row>
    <row r="600" spans="1:7" ht="38.25" x14ac:dyDescent="0.25">
      <c r="A600" s="43" t="s">
        <v>644</v>
      </c>
      <c r="B600" s="52" t="s">
        <v>844</v>
      </c>
      <c r="C600" s="53" t="s">
        <v>384</v>
      </c>
      <c r="D600" s="53" t="s">
        <v>359</v>
      </c>
      <c r="E600" s="108" t="s">
        <v>359</v>
      </c>
      <c r="F600" s="88"/>
      <c r="G600" s="92">
        <f>G601</f>
        <v>9427902</v>
      </c>
    </row>
    <row r="601" spans="1:7" ht="38.25" x14ac:dyDescent="0.25">
      <c r="A601" s="47" t="s">
        <v>926</v>
      </c>
      <c r="B601" s="52" t="s">
        <v>844</v>
      </c>
      <c r="C601" s="53" t="s">
        <v>384</v>
      </c>
      <c r="D601" s="53" t="s">
        <v>359</v>
      </c>
      <c r="E601" s="88" t="s">
        <v>927</v>
      </c>
      <c r="F601" s="88"/>
      <c r="G601" s="92">
        <f>G602+G607</f>
        <v>9427902</v>
      </c>
    </row>
    <row r="602" spans="1:7" ht="25.5" x14ac:dyDescent="0.25">
      <c r="A602" s="43" t="s">
        <v>928</v>
      </c>
      <c r="B602" s="52" t="s">
        <v>844</v>
      </c>
      <c r="C602" s="53" t="s">
        <v>384</v>
      </c>
      <c r="D602" s="53" t="s">
        <v>359</v>
      </c>
      <c r="E602" s="88" t="s">
        <v>929</v>
      </c>
      <c r="F602" s="88"/>
      <c r="G602" s="92">
        <f>G605+G603</f>
        <v>8202391.7999999998</v>
      </c>
    </row>
    <row r="603" spans="1:7" ht="76.5" x14ac:dyDescent="0.25">
      <c r="A603" s="48" t="s">
        <v>856</v>
      </c>
      <c r="B603" s="52" t="s">
        <v>844</v>
      </c>
      <c r="C603" s="53" t="s">
        <v>384</v>
      </c>
      <c r="D603" s="53" t="s">
        <v>359</v>
      </c>
      <c r="E603" s="88" t="s">
        <v>930</v>
      </c>
      <c r="F603" s="88"/>
      <c r="G603" s="92">
        <f>G604</f>
        <v>222000</v>
      </c>
    </row>
    <row r="604" spans="1:7" ht="38.25" x14ac:dyDescent="0.25">
      <c r="A604" s="47" t="s">
        <v>931</v>
      </c>
      <c r="B604" s="52" t="s">
        <v>844</v>
      </c>
      <c r="C604" s="53" t="s">
        <v>384</v>
      </c>
      <c r="D604" s="53" t="s">
        <v>359</v>
      </c>
      <c r="E604" s="88" t="s">
        <v>930</v>
      </c>
      <c r="F604" s="88">
        <v>600</v>
      </c>
      <c r="G604" s="92">
        <v>222000</v>
      </c>
    </row>
    <row r="605" spans="1:7" ht="38.25" x14ac:dyDescent="0.25">
      <c r="A605" s="47" t="s">
        <v>561</v>
      </c>
      <c r="B605" s="52" t="s">
        <v>844</v>
      </c>
      <c r="C605" s="53" t="s">
        <v>384</v>
      </c>
      <c r="D605" s="53" t="s">
        <v>359</v>
      </c>
      <c r="E605" s="88" t="s">
        <v>932</v>
      </c>
      <c r="F605" s="88"/>
      <c r="G605" s="92">
        <f>G606</f>
        <v>7980391.7999999998</v>
      </c>
    </row>
    <row r="606" spans="1:7" ht="38.25" x14ac:dyDescent="0.25">
      <c r="A606" s="47" t="s">
        <v>931</v>
      </c>
      <c r="B606" s="52" t="s">
        <v>844</v>
      </c>
      <c r="C606" s="53" t="s">
        <v>384</v>
      </c>
      <c r="D606" s="53" t="s">
        <v>359</v>
      </c>
      <c r="E606" s="88" t="s">
        <v>932</v>
      </c>
      <c r="F606" s="88">
        <v>600</v>
      </c>
      <c r="G606" s="94">
        <v>7980391.7999999998</v>
      </c>
    </row>
    <row r="607" spans="1:7" ht="51" x14ac:dyDescent="0.25">
      <c r="A607" s="47" t="s">
        <v>933</v>
      </c>
      <c r="B607" s="52" t="s">
        <v>844</v>
      </c>
      <c r="C607" s="53" t="s">
        <v>384</v>
      </c>
      <c r="D607" s="53" t="s">
        <v>359</v>
      </c>
      <c r="E607" s="88" t="s">
        <v>934</v>
      </c>
      <c r="F607" s="88"/>
      <c r="G607" s="94">
        <f>G608</f>
        <v>1225510.2</v>
      </c>
    </row>
    <row r="608" spans="1:7" ht="51" x14ac:dyDescent="0.25">
      <c r="A608" s="47" t="s">
        <v>935</v>
      </c>
      <c r="B608" s="52" t="s">
        <v>844</v>
      </c>
      <c r="C608" s="53" t="s">
        <v>384</v>
      </c>
      <c r="D608" s="53" t="s">
        <v>359</v>
      </c>
      <c r="E608" s="88" t="s">
        <v>936</v>
      </c>
      <c r="F608" s="88"/>
      <c r="G608" s="94">
        <f>G609</f>
        <v>1225510.2</v>
      </c>
    </row>
    <row r="609" spans="1:7" ht="38.25" x14ac:dyDescent="0.25">
      <c r="A609" s="47" t="s">
        <v>931</v>
      </c>
      <c r="B609" s="52" t="s">
        <v>844</v>
      </c>
      <c r="C609" s="53" t="s">
        <v>384</v>
      </c>
      <c r="D609" s="53" t="s">
        <v>359</v>
      </c>
      <c r="E609" s="88" t="s">
        <v>936</v>
      </c>
      <c r="F609" s="88">
        <v>600</v>
      </c>
      <c r="G609" s="94">
        <v>1225510.2</v>
      </c>
    </row>
    <row r="610" spans="1:7" x14ac:dyDescent="0.25">
      <c r="A610" s="43" t="s">
        <v>388</v>
      </c>
      <c r="B610" s="52" t="s">
        <v>844</v>
      </c>
      <c r="C610" s="53" t="s">
        <v>384</v>
      </c>
      <c r="D610" s="53" t="s">
        <v>384</v>
      </c>
      <c r="E610" s="88"/>
      <c r="F610" s="88"/>
      <c r="G610" s="92">
        <f>G611</f>
        <v>10718077.43</v>
      </c>
    </row>
    <row r="611" spans="1:7" ht="76.5" x14ac:dyDescent="0.25">
      <c r="A611" s="43" t="s">
        <v>937</v>
      </c>
      <c r="B611" s="52" t="s">
        <v>844</v>
      </c>
      <c r="C611" s="53" t="s">
        <v>384</v>
      </c>
      <c r="D611" s="53" t="s">
        <v>384</v>
      </c>
      <c r="E611" s="108" t="s">
        <v>375</v>
      </c>
      <c r="F611" s="88"/>
      <c r="G611" s="92">
        <f>G612</f>
        <v>10718077.43</v>
      </c>
    </row>
    <row r="612" spans="1:7" ht="127.5" x14ac:dyDescent="0.25">
      <c r="A612" s="43" t="s">
        <v>938</v>
      </c>
      <c r="B612" s="52" t="s">
        <v>844</v>
      </c>
      <c r="C612" s="53" t="s">
        <v>384</v>
      </c>
      <c r="D612" s="53" t="s">
        <v>384</v>
      </c>
      <c r="E612" s="88" t="s">
        <v>795</v>
      </c>
      <c r="F612" s="88"/>
      <c r="G612" s="92">
        <f>G613</f>
        <v>10718077.43</v>
      </c>
    </row>
    <row r="613" spans="1:7" ht="38.25" x14ac:dyDescent="0.25">
      <c r="A613" s="43" t="s">
        <v>796</v>
      </c>
      <c r="B613" s="52" t="s">
        <v>844</v>
      </c>
      <c r="C613" s="53" t="s">
        <v>384</v>
      </c>
      <c r="D613" s="53" t="s">
        <v>384</v>
      </c>
      <c r="E613" s="88" t="s">
        <v>797</v>
      </c>
      <c r="F613" s="88"/>
      <c r="G613" s="92">
        <f>G614+G620+G618+G622+G624+G626</f>
        <v>10718077.43</v>
      </c>
    </row>
    <row r="614" spans="1:7" ht="38.25" x14ac:dyDescent="0.25">
      <c r="A614" s="43" t="s">
        <v>939</v>
      </c>
      <c r="B614" s="52" t="s">
        <v>844</v>
      </c>
      <c r="C614" s="53" t="s">
        <v>384</v>
      </c>
      <c r="D614" s="53" t="s">
        <v>384</v>
      </c>
      <c r="E614" s="88" t="s">
        <v>940</v>
      </c>
      <c r="F614" s="88"/>
      <c r="G614" s="92">
        <f>G615+G616+G617</f>
        <v>3551322.63</v>
      </c>
    </row>
    <row r="615" spans="1:7" ht="76.5" x14ac:dyDescent="0.25">
      <c r="A615" s="47" t="s">
        <v>423</v>
      </c>
      <c r="B615" s="52" t="s">
        <v>844</v>
      </c>
      <c r="C615" s="53" t="s">
        <v>384</v>
      </c>
      <c r="D615" s="53" t="s">
        <v>384</v>
      </c>
      <c r="E615" s="88" t="s">
        <v>940</v>
      </c>
      <c r="F615" s="88">
        <v>100</v>
      </c>
      <c r="G615" s="94">
        <v>1254668.6299999999</v>
      </c>
    </row>
    <row r="616" spans="1:7" ht="38.25" x14ac:dyDescent="0.25">
      <c r="A616" s="47" t="s">
        <v>449</v>
      </c>
      <c r="B616" s="52" t="s">
        <v>844</v>
      </c>
      <c r="C616" s="53" t="s">
        <v>384</v>
      </c>
      <c r="D616" s="53" t="s">
        <v>384</v>
      </c>
      <c r="E616" s="88" t="s">
        <v>940</v>
      </c>
      <c r="F616" s="88">
        <v>200</v>
      </c>
      <c r="G616" s="96">
        <v>2235167</v>
      </c>
    </row>
    <row r="617" spans="1:7" x14ac:dyDescent="0.25">
      <c r="A617" s="43" t="s">
        <v>476</v>
      </c>
      <c r="B617" s="52" t="s">
        <v>844</v>
      </c>
      <c r="C617" s="53" t="s">
        <v>384</v>
      </c>
      <c r="D617" s="53" t="s">
        <v>384</v>
      </c>
      <c r="E617" s="88" t="s">
        <v>940</v>
      </c>
      <c r="F617" s="88">
        <v>800</v>
      </c>
      <c r="G617" s="96">
        <v>61487</v>
      </c>
    </row>
    <row r="618" spans="1:7" ht="25.5" x14ac:dyDescent="0.25">
      <c r="A618" s="83" t="s">
        <v>798</v>
      </c>
      <c r="B618" s="52" t="s">
        <v>844</v>
      </c>
      <c r="C618" s="53" t="s">
        <v>384</v>
      </c>
      <c r="D618" s="53" t="s">
        <v>384</v>
      </c>
      <c r="E618" s="88" t="s">
        <v>799</v>
      </c>
      <c r="F618" s="88"/>
      <c r="G618" s="96">
        <f>G619</f>
        <v>335751</v>
      </c>
    </row>
    <row r="619" spans="1:7" ht="38.25" x14ac:dyDescent="0.25">
      <c r="A619" s="47" t="s">
        <v>449</v>
      </c>
      <c r="B619" s="52" t="s">
        <v>844</v>
      </c>
      <c r="C619" s="53" t="s">
        <v>384</v>
      </c>
      <c r="D619" s="53" t="s">
        <v>384</v>
      </c>
      <c r="E619" s="88" t="s">
        <v>799</v>
      </c>
      <c r="F619" s="88">
        <v>200</v>
      </c>
      <c r="G619" s="96">
        <v>335751</v>
      </c>
    </row>
    <row r="620" spans="1:7" ht="25.5" x14ac:dyDescent="0.25">
      <c r="A620" s="83" t="s">
        <v>798</v>
      </c>
      <c r="B620" s="52" t="s">
        <v>844</v>
      </c>
      <c r="C620" s="53" t="s">
        <v>384</v>
      </c>
      <c r="D620" s="53" t="s">
        <v>384</v>
      </c>
      <c r="E620" s="88" t="s">
        <v>800</v>
      </c>
      <c r="F620" s="88"/>
      <c r="G620" s="92">
        <f>G621</f>
        <v>517449</v>
      </c>
    </row>
    <row r="621" spans="1:7" ht="38.25" x14ac:dyDescent="0.25">
      <c r="A621" s="47" t="s">
        <v>449</v>
      </c>
      <c r="B621" s="52" t="s">
        <v>844</v>
      </c>
      <c r="C621" s="53" t="s">
        <v>384</v>
      </c>
      <c r="D621" s="53" t="s">
        <v>384</v>
      </c>
      <c r="E621" s="88" t="s">
        <v>800</v>
      </c>
      <c r="F621" s="88">
        <v>200</v>
      </c>
      <c r="G621" s="92">
        <v>517449</v>
      </c>
    </row>
    <row r="622" spans="1:7" ht="76.5" x14ac:dyDescent="0.25">
      <c r="A622" s="62" t="s">
        <v>941</v>
      </c>
      <c r="B622" s="52" t="s">
        <v>844</v>
      </c>
      <c r="C622" s="53" t="s">
        <v>384</v>
      </c>
      <c r="D622" s="53" t="s">
        <v>384</v>
      </c>
      <c r="E622" s="108" t="s">
        <v>942</v>
      </c>
      <c r="F622" s="88"/>
      <c r="G622" s="92">
        <f>G623</f>
        <v>4419488.3600000003</v>
      </c>
    </row>
    <row r="623" spans="1:7" ht="38.25" x14ac:dyDescent="0.25">
      <c r="A623" s="47" t="s">
        <v>449</v>
      </c>
      <c r="B623" s="52" t="s">
        <v>844</v>
      </c>
      <c r="C623" s="53" t="s">
        <v>384</v>
      </c>
      <c r="D623" s="53" t="s">
        <v>384</v>
      </c>
      <c r="E623" s="108" t="s">
        <v>942</v>
      </c>
      <c r="F623" s="88">
        <v>200</v>
      </c>
      <c r="G623" s="104">
        <v>4419488.3600000003</v>
      </c>
    </row>
    <row r="624" spans="1:7" ht="38.25" x14ac:dyDescent="0.25">
      <c r="A624" s="62" t="s">
        <v>943</v>
      </c>
      <c r="B624" s="52" t="s">
        <v>844</v>
      </c>
      <c r="C624" s="53" t="s">
        <v>384</v>
      </c>
      <c r="D624" s="53" t="s">
        <v>384</v>
      </c>
      <c r="E624" s="88" t="s">
        <v>944</v>
      </c>
      <c r="F624" s="88"/>
      <c r="G624" s="92">
        <f>G625</f>
        <v>1894066.44</v>
      </c>
    </row>
    <row r="625" spans="1:7" ht="38.25" x14ac:dyDescent="0.25">
      <c r="A625" s="47" t="s">
        <v>449</v>
      </c>
      <c r="B625" s="52" t="s">
        <v>844</v>
      </c>
      <c r="C625" s="53" t="s">
        <v>384</v>
      </c>
      <c r="D625" s="53" t="s">
        <v>384</v>
      </c>
      <c r="E625" s="88" t="s">
        <v>944</v>
      </c>
      <c r="F625" s="88">
        <v>200</v>
      </c>
      <c r="G625" s="105">
        <v>1894066.44</v>
      </c>
    </row>
    <row r="626" spans="1:7" ht="25.5" x14ac:dyDescent="0.25">
      <c r="A626" s="43" t="s">
        <v>853</v>
      </c>
      <c r="B626" s="52" t="s">
        <v>844</v>
      </c>
      <c r="C626" s="53" t="s">
        <v>384</v>
      </c>
      <c r="D626" s="53" t="s">
        <v>384</v>
      </c>
      <c r="E626" s="88" t="s">
        <v>945</v>
      </c>
      <c r="F626" s="88"/>
      <c r="G626" s="96">
        <f>G627</f>
        <v>0</v>
      </c>
    </row>
    <row r="627" spans="1:7" ht="38.25" x14ac:dyDescent="0.25">
      <c r="A627" s="47" t="s">
        <v>449</v>
      </c>
      <c r="B627" s="52" t="s">
        <v>844</v>
      </c>
      <c r="C627" s="53" t="s">
        <v>384</v>
      </c>
      <c r="D627" s="53" t="s">
        <v>384</v>
      </c>
      <c r="E627" s="88" t="s">
        <v>945</v>
      </c>
      <c r="F627" s="88">
        <v>200</v>
      </c>
      <c r="G627" s="96">
        <v>0</v>
      </c>
    </row>
    <row r="628" spans="1:7" x14ac:dyDescent="0.25">
      <c r="A628" s="43" t="s">
        <v>389</v>
      </c>
      <c r="B628" s="52" t="s">
        <v>844</v>
      </c>
      <c r="C628" s="53" t="s">
        <v>384</v>
      </c>
      <c r="D628" s="53" t="s">
        <v>377</v>
      </c>
      <c r="E628" s="88"/>
      <c r="F628" s="88"/>
      <c r="G628" s="92">
        <f>G629</f>
        <v>7854495.6299999999</v>
      </c>
    </row>
    <row r="629" spans="1:7" ht="38.25" x14ac:dyDescent="0.25">
      <c r="A629" s="43" t="s">
        <v>644</v>
      </c>
      <c r="B629" s="52" t="s">
        <v>844</v>
      </c>
      <c r="C629" s="53" t="s">
        <v>384</v>
      </c>
      <c r="D629" s="53" t="s">
        <v>377</v>
      </c>
      <c r="E629" s="108" t="s">
        <v>359</v>
      </c>
      <c r="F629" s="88"/>
      <c r="G629" s="92">
        <f>G630</f>
        <v>7854495.6299999999</v>
      </c>
    </row>
    <row r="630" spans="1:7" ht="63.75" x14ac:dyDescent="0.25">
      <c r="A630" s="43" t="s">
        <v>707</v>
      </c>
      <c r="B630" s="52" t="s">
        <v>844</v>
      </c>
      <c r="C630" s="53" t="s">
        <v>384</v>
      </c>
      <c r="D630" s="53" t="s">
        <v>377</v>
      </c>
      <c r="E630" s="88" t="s">
        <v>708</v>
      </c>
      <c r="F630" s="88"/>
      <c r="G630" s="92">
        <f>G631</f>
        <v>7854495.6299999999</v>
      </c>
    </row>
    <row r="631" spans="1:7" ht="63.75" x14ac:dyDescent="0.25">
      <c r="A631" s="43" t="s">
        <v>709</v>
      </c>
      <c r="B631" s="52" t="s">
        <v>844</v>
      </c>
      <c r="C631" s="53" t="s">
        <v>384</v>
      </c>
      <c r="D631" s="53" t="s">
        <v>377</v>
      </c>
      <c r="E631" s="88" t="s">
        <v>946</v>
      </c>
      <c r="F631" s="88"/>
      <c r="G631" s="92">
        <f>G632+G634</f>
        <v>7854495.6299999999</v>
      </c>
    </row>
    <row r="632" spans="1:7" ht="102" x14ac:dyDescent="0.25">
      <c r="A632" s="43" t="s">
        <v>711</v>
      </c>
      <c r="B632" s="52" t="s">
        <v>844</v>
      </c>
      <c r="C632" s="53" t="s">
        <v>384</v>
      </c>
      <c r="D632" s="53" t="s">
        <v>377</v>
      </c>
      <c r="E632" s="88" t="s">
        <v>712</v>
      </c>
      <c r="F632" s="88"/>
      <c r="G632" s="92">
        <f>G633</f>
        <v>91328.83</v>
      </c>
    </row>
    <row r="633" spans="1:7" ht="76.5" x14ac:dyDescent="0.25">
      <c r="A633" s="47" t="s">
        <v>423</v>
      </c>
      <c r="B633" s="52" t="s">
        <v>844</v>
      </c>
      <c r="C633" s="53" t="s">
        <v>384</v>
      </c>
      <c r="D633" s="53" t="s">
        <v>377</v>
      </c>
      <c r="E633" s="88" t="s">
        <v>712</v>
      </c>
      <c r="F633" s="88">
        <v>100</v>
      </c>
      <c r="G633" s="94">
        <v>91328.83</v>
      </c>
    </row>
    <row r="634" spans="1:7" ht="39" x14ac:dyDescent="0.25">
      <c r="A634" s="59" t="s">
        <v>561</v>
      </c>
      <c r="B634" s="71" t="s">
        <v>844</v>
      </c>
      <c r="C634" s="44" t="s">
        <v>384</v>
      </c>
      <c r="D634" s="44" t="s">
        <v>377</v>
      </c>
      <c r="E634" s="88" t="s">
        <v>947</v>
      </c>
      <c r="F634" s="88"/>
      <c r="G634" s="92">
        <f>G635+G636+G637</f>
        <v>7763166.7999999998</v>
      </c>
    </row>
    <row r="635" spans="1:7" ht="77.25" x14ac:dyDescent="0.25">
      <c r="A635" s="46" t="s">
        <v>423</v>
      </c>
      <c r="B635" s="71" t="s">
        <v>844</v>
      </c>
      <c r="C635" s="44" t="s">
        <v>384</v>
      </c>
      <c r="D635" s="44" t="s">
        <v>377</v>
      </c>
      <c r="E635" s="88" t="s">
        <v>947</v>
      </c>
      <c r="F635" s="88">
        <v>100</v>
      </c>
      <c r="G635" s="91">
        <v>5598348.3899999997</v>
      </c>
    </row>
    <row r="636" spans="1:7" ht="39" x14ac:dyDescent="0.25">
      <c r="A636" s="46" t="s">
        <v>449</v>
      </c>
      <c r="B636" s="71" t="s">
        <v>844</v>
      </c>
      <c r="C636" s="44" t="s">
        <v>384</v>
      </c>
      <c r="D636" s="44" t="s">
        <v>377</v>
      </c>
      <c r="E636" s="88" t="s">
        <v>947</v>
      </c>
      <c r="F636" s="88">
        <v>200</v>
      </c>
      <c r="G636" s="91">
        <v>2154341.41</v>
      </c>
    </row>
    <row r="637" spans="1:7" x14ac:dyDescent="0.25">
      <c r="A637" s="59" t="s">
        <v>476</v>
      </c>
      <c r="B637" s="71" t="s">
        <v>844</v>
      </c>
      <c r="C637" s="44" t="s">
        <v>384</v>
      </c>
      <c r="D637" s="44" t="s">
        <v>377</v>
      </c>
      <c r="E637" s="88" t="s">
        <v>947</v>
      </c>
      <c r="F637" s="88">
        <v>800</v>
      </c>
      <c r="G637" s="96">
        <v>10477</v>
      </c>
    </row>
    <row r="638" spans="1:7" x14ac:dyDescent="0.25">
      <c r="A638" s="43" t="s">
        <v>668</v>
      </c>
      <c r="B638" s="52" t="s">
        <v>844</v>
      </c>
      <c r="C638" s="54">
        <v>10</v>
      </c>
      <c r="D638" s="53" t="s">
        <v>556</v>
      </c>
      <c r="E638" s="88"/>
      <c r="F638" s="88"/>
      <c r="G638" s="96">
        <f>G639+G652</f>
        <v>8732756.1699999999</v>
      </c>
    </row>
    <row r="639" spans="1:7" ht="38.25" x14ac:dyDescent="0.25">
      <c r="A639" s="43" t="s">
        <v>948</v>
      </c>
      <c r="B639" s="52" t="s">
        <v>844</v>
      </c>
      <c r="C639" s="53">
        <v>10</v>
      </c>
      <c r="D639" s="53" t="s">
        <v>359</v>
      </c>
      <c r="E639" s="108" t="s">
        <v>359</v>
      </c>
      <c r="F639" s="88"/>
      <c r="G639" s="91">
        <f>G640+G644</f>
        <v>7388694.04</v>
      </c>
    </row>
    <row r="640" spans="1:7" ht="51" x14ac:dyDescent="0.25">
      <c r="A640" s="43" t="s">
        <v>949</v>
      </c>
      <c r="B640" s="52" t="s">
        <v>844</v>
      </c>
      <c r="C640" s="53">
        <v>10</v>
      </c>
      <c r="D640" s="53" t="s">
        <v>359</v>
      </c>
      <c r="E640" s="88" t="s">
        <v>708</v>
      </c>
      <c r="F640" s="88"/>
      <c r="G640" s="91">
        <f>G641</f>
        <v>6703420.5700000003</v>
      </c>
    </row>
    <row r="641" spans="1:7" ht="63.75" x14ac:dyDescent="0.25">
      <c r="A641" s="43" t="s">
        <v>950</v>
      </c>
      <c r="B641" s="52" t="s">
        <v>844</v>
      </c>
      <c r="C641" s="53">
        <v>10</v>
      </c>
      <c r="D641" s="53" t="s">
        <v>359</v>
      </c>
      <c r="E641" s="108" t="s">
        <v>951</v>
      </c>
      <c r="F641" s="88"/>
      <c r="G641" s="91">
        <f>G642</f>
        <v>6703420.5700000003</v>
      </c>
    </row>
    <row r="642" spans="1:7" ht="89.25" x14ac:dyDescent="0.25">
      <c r="A642" s="79" t="s">
        <v>952</v>
      </c>
      <c r="B642" s="52" t="s">
        <v>844</v>
      </c>
      <c r="C642" s="53">
        <v>10</v>
      </c>
      <c r="D642" s="53" t="s">
        <v>359</v>
      </c>
      <c r="E642" s="108" t="s">
        <v>953</v>
      </c>
      <c r="F642" s="88"/>
      <c r="G642" s="91">
        <f>G643</f>
        <v>6703420.5700000003</v>
      </c>
    </row>
    <row r="643" spans="1:7" ht="25.5" x14ac:dyDescent="0.25">
      <c r="A643" s="43" t="s">
        <v>533</v>
      </c>
      <c r="B643" s="52" t="s">
        <v>844</v>
      </c>
      <c r="C643" s="53" t="s">
        <v>396</v>
      </c>
      <c r="D643" s="53" t="s">
        <v>359</v>
      </c>
      <c r="E643" s="108" t="s">
        <v>953</v>
      </c>
      <c r="F643" s="88">
        <v>300</v>
      </c>
      <c r="G643" s="94">
        <v>6703420.5700000003</v>
      </c>
    </row>
    <row r="644" spans="1:7" ht="51" x14ac:dyDescent="0.25">
      <c r="A644" s="43" t="s">
        <v>660</v>
      </c>
      <c r="B644" s="52" t="s">
        <v>844</v>
      </c>
      <c r="C644" s="54">
        <v>10</v>
      </c>
      <c r="D644" s="53" t="s">
        <v>359</v>
      </c>
      <c r="E644" s="88" t="s">
        <v>954</v>
      </c>
      <c r="F644" s="88"/>
      <c r="G644" s="94">
        <f>G645</f>
        <v>685273.47</v>
      </c>
    </row>
    <row r="645" spans="1:7" ht="25.5" x14ac:dyDescent="0.25">
      <c r="A645" s="43" t="s">
        <v>661</v>
      </c>
      <c r="B645" s="52" t="s">
        <v>844</v>
      </c>
      <c r="C645" s="54">
        <v>10</v>
      </c>
      <c r="D645" s="53" t="s">
        <v>359</v>
      </c>
      <c r="E645" s="88" t="s">
        <v>955</v>
      </c>
      <c r="F645" s="88"/>
      <c r="G645" s="91">
        <f>G646+G648+G650</f>
        <v>685273.47</v>
      </c>
    </row>
    <row r="646" spans="1:7" ht="38.25" x14ac:dyDescent="0.25">
      <c r="A646" s="43" t="s">
        <v>882</v>
      </c>
      <c r="B646" s="52" t="s">
        <v>844</v>
      </c>
      <c r="C646" s="54">
        <v>10</v>
      </c>
      <c r="D646" s="53" t="s">
        <v>359</v>
      </c>
      <c r="E646" s="88" t="s">
        <v>956</v>
      </c>
      <c r="F646" s="88"/>
      <c r="G646" s="91">
        <f>G647</f>
        <v>77379.240000000005</v>
      </c>
    </row>
    <row r="647" spans="1:7" ht="25.5" x14ac:dyDescent="0.25">
      <c r="A647" s="62" t="s">
        <v>533</v>
      </c>
      <c r="B647" s="52" t="s">
        <v>844</v>
      </c>
      <c r="C647" s="54">
        <v>10</v>
      </c>
      <c r="D647" s="53" t="s">
        <v>359</v>
      </c>
      <c r="E647" s="88" t="s">
        <v>956</v>
      </c>
      <c r="F647" s="88">
        <v>300</v>
      </c>
      <c r="G647" s="91">
        <v>77379.240000000005</v>
      </c>
    </row>
    <row r="648" spans="1:7" ht="76.5" x14ac:dyDescent="0.25">
      <c r="A648" s="62" t="s">
        <v>892</v>
      </c>
      <c r="B648" s="52" t="s">
        <v>844</v>
      </c>
      <c r="C648" s="54">
        <v>10</v>
      </c>
      <c r="D648" s="53" t="s">
        <v>359</v>
      </c>
      <c r="E648" s="88" t="s">
        <v>891</v>
      </c>
      <c r="F648" s="88"/>
      <c r="G648" s="91">
        <f>SUM(G649)</f>
        <v>26932.57</v>
      </c>
    </row>
    <row r="649" spans="1:7" ht="25.5" x14ac:dyDescent="0.25">
      <c r="A649" s="62" t="s">
        <v>533</v>
      </c>
      <c r="B649" s="52" t="s">
        <v>844</v>
      </c>
      <c r="C649" s="54">
        <v>10</v>
      </c>
      <c r="D649" s="53" t="s">
        <v>359</v>
      </c>
      <c r="E649" s="88" t="s">
        <v>891</v>
      </c>
      <c r="F649" s="88">
        <v>300</v>
      </c>
      <c r="G649" s="91">
        <v>26932.57</v>
      </c>
    </row>
    <row r="650" spans="1:7" ht="76.5" x14ac:dyDescent="0.25">
      <c r="A650" s="69" t="s">
        <v>892</v>
      </c>
      <c r="B650" s="52" t="s">
        <v>844</v>
      </c>
      <c r="C650" s="54">
        <v>10</v>
      </c>
      <c r="D650" s="53" t="s">
        <v>359</v>
      </c>
      <c r="E650" s="88" t="s">
        <v>893</v>
      </c>
      <c r="F650" s="88"/>
      <c r="G650" s="91">
        <f>G651</f>
        <v>580961.66</v>
      </c>
    </row>
    <row r="651" spans="1:7" ht="25.5" x14ac:dyDescent="0.25">
      <c r="A651" s="62" t="s">
        <v>533</v>
      </c>
      <c r="B651" s="52" t="s">
        <v>844</v>
      </c>
      <c r="C651" s="54">
        <v>10</v>
      </c>
      <c r="D651" s="53" t="s">
        <v>359</v>
      </c>
      <c r="E651" s="88" t="s">
        <v>893</v>
      </c>
      <c r="F651" s="88">
        <v>300</v>
      </c>
      <c r="G651" s="91">
        <v>580961.66</v>
      </c>
    </row>
    <row r="652" spans="1:7" x14ac:dyDescent="0.25">
      <c r="A652" s="43" t="s">
        <v>399</v>
      </c>
      <c r="B652" s="52" t="s">
        <v>844</v>
      </c>
      <c r="C652" s="54">
        <v>10</v>
      </c>
      <c r="D652" s="53" t="s">
        <v>361</v>
      </c>
      <c r="E652" s="88"/>
      <c r="F652" s="88"/>
      <c r="G652" s="91">
        <f>G653</f>
        <v>1344062.13</v>
      </c>
    </row>
    <row r="653" spans="1:7" ht="38.25" x14ac:dyDescent="0.25">
      <c r="A653" s="43" t="s">
        <v>948</v>
      </c>
      <c r="B653" s="52" t="s">
        <v>844</v>
      </c>
      <c r="C653" s="54">
        <v>10</v>
      </c>
      <c r="D653" s="53" t="s">
        <v>361</v>
      </c>
      <c r="E653" s="108" t="s">
        <v>359</v>
      </c>
      <c r="F653" s="88"/>
      <c r="G653" s="91">
        <f>G654</f>
        <v>1344062.13</v>
      </c>
    </row>
    <row r="654" spans="1:7" ht="25.5" x14ac:dyDescent="0.25">
      <c r="A654" s="43" t="s">
        <v>957</v>
      </c>
      <c r="B654" s="52" t="s">
        <v>844</v>
      </c>
      <c r="C654" s="54">
        <v>10</v>
      </c>
      <c r="D654" s="53" t="s">
        <v>361</v>
      </c>
      <c r="E654" s="88" t="s">
        <v>954</v>
      </c>
      <c r="F654" s="88"/>
      <c r="G654" s="91">
        <f>G655</f>
        <v>1344062.13</v>
      </c>
    </row>
    <row r="655" spans="1:7" ht="25.5" x14ac:dyDescent="0.25">
      <c r="A655" s="43" t="s">
        <v>958</v>
      </c>
      <c r="B655" s="52" t="s">
        <v>844</v>
      </c>
      <c r="C655" s="54">
        <v>10</v>
      </c>
      <c r="D655" s="53" t="s">
        <v>361</v>
      </c>
      <c r="E655" s="88" t="s">
        <v>855</v>
      </c>
      <c r="F655" s="88"/>
      <c r="G655" s="91">
        <f>G656</f>
        <v>1344062.13</v>
      </c>
    </row>
    <row r="656" spans="1:7" ht="25.5" x14ac:dyDescent="0.25">
      <c r="A656" s="56" t="s">
        <v>959</v>
      </c>
      <c r="B656" s="52" t="s">
        <v>844</v>
      </c>
      <c r="C656" s="54">
        <v>10</v>
      </c>
      <c r="D656" s="53" t="s">
        <v>361</v>
      </c>
      <c r="E656" s="88" t="s">
        <v>960</v>
      </c>
      <c r="F656" s="88"/>
      <c r="G656" s="91">
        <f>G657</f>
        <v>1344062.13</v>
      </c>
    </row>
    <row r="657" spans="1:7" ht="25.5" x14ac:dyDescent="0.25">
      <c r="A657" s="43" t="s">
        <v>533</v>
      </c>
      <c r="B657" s="52" t="s">
        <v>844</v>
      </c>
      <c r="C657" s="54">
        <v>10</v>
      </c>
      <c r="D657" s="53" t="s">
        <v>361</v>
      </c>
      <c r="E657" s="88" t="s">
        <v>960</v>
      </c>
      <c r="F657" s="88">
        <v>300</v>
      </c>
      <c r="G657" s="94">
        <v>1344062.13</v>
      </c>
    </row>
  </sheetData>
  <mergeCells count="4">
    <mergeCell ref="D1:G1"/>
    <mergeCell ref="B2:G2"/>
    <mergeCell ref="B6:G6"/>
    <mergeCell ref="A9:G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1F433-6418-473A-BCBA-A1796731541B}">
  <dimension ref="A1:G75"/>
  <sheetViews>
    <sheetView workbookViewId="0">
      <selection activeCell="H12" sqref="H12"/>
    </sheetView>
  </sheetViews>
  <sheetFormatPr defaultRowHeight="15" x14ac:dyDescent="0.25"/>
  <cols>
    <col min="1" max="1" width="31.5703125" customWidth="1"/>
    <col min="3" max="3" width="18" customWidth="1"/>
    <col min="4" max="4" width="16.5703125" customWidth="1"/>
    <col min="5" max="5" width="14.5703125" customWidth="1"/>
    <col min="6" max="6" width="16.85546875" customWidth="1"/>
    <col min="7" max="7" width="13.7109375" customWidth="1"/>
  </cols>
  <sheetData>
    <row r="1" spans="1:7" x14ac:dyDescent="0.25">
      <c r="E1" s="190" t="s">
        <v>1008</v>
      </c>
      <c r="F1" s="191"/>
      <c r="G1" s="191"/>
    </row>
    <row r="2" spans="1:7" x14ac:dyDescent="0.25">
      <c r="E2" s="191"/>
      <c r="F2" s="191"/>
      <c r="G2" s="191"/>
    </row>
    <row r="3" spans="1:7" x14ac:dyDescent="0.25">
      <c r="E3" s="191"/>
      <c r="F3" s="191"/>
      <c r="G3" s="191"/>
    </row>
    <row r="4" spans="1:7" x14ac:dyDescent="0.25">
      <c r="E4" s="191"/>
      <c r="F4" s="191"/>
      <c r="G4" s="191"/>
    </row>
    <row r="5" spans="1:7" ht="34.5" customHeight="1" x14ac:dyDescent="0.25">
      <c r="E5" s="191"/>
      <c r="F5" s="191"/>
      <c r="G5" s="191"/>
    </row>
    <row r="6" spans="1:7" ht="43.5" customHeight="1" x14ac:dyDescent="0.3">
      <c r="A6" s="189" t="s">
        <v>961</v>
      </c>
      <c r="B6" s="189"/>
      <c r="C6" s="189"/>
      <c r="D6" s="189"/>
      <c r="E6" s="189"/>
      <c r="F6" s="189"/>
      <c r="G6" s="189"/>
    </row>
    <row r="8" spans="1:7" ht="102" x14ac:dyDescent="0.25">
      <c r="A8" s="114"/>
      <c r="B8" s="58"/>
      <c r="C8" s="54" t="s">
        <v>962</v>
      </c>
      <c r="D8" s="54" t="s">
        <v>963</v>
      </c>
      <c r="E8" s="173" t="s">
        <v>964</v>
      </c>
      <c r="F8" s="173" t="s">
        <v>965</v>
      </c>
      <c r="G8" s="173" t="s">
        <v>966</v>
      </c>
    </row>
    <row r="9" spans="1:7" x14ac:dyDescent="0.25">
      <c r="A9" s="115" t="s">
        <v>414</v>
      </c>
      <c r="B9" s="116"/>
      <c r="C9" s="122">
        <f>C10+C59</f>
        <v>606458886</v>
      </c>
      <c r="D9" s="122">
        <f>D10+D59</f>
        <v>794849820.72000003</v>
      </c>
      <c r="E9" s="122">
        <f>E10+E59</f>
        <v>730181518.5200001</v>
      </c>
      <c r="F9" s="123">
        <f t="shared" ref="F9:F73" si="0">SUM(E9/C9*100)</f>
        <v>120.40082771909456</v>
      </c>
      <c r="G9" s="124">
        <f>SUM(E9/D9*100)</f>
        <v>91.864085451837767</v>
      </c>
    </row>
    <row r="10" spans="1:7" x14ac:dyDescent="0.25">
      <c r="A10" s="117" t="s">
        <v>967</v>
      </c>
      <c r="B10" s="116"/>
      <c r="C10" s="122">
        <f>C11+C15+C19+C23+C29+C32+C36+C38+C41+C45+C48+C51+C56+C25+C27+C54</f>
        <v>570960790</v>
      </c>
      <c r="D10" s="122">
        <f>D11+D15+D19+D23+D29+D32+D36+D38+D41+D45+D48+D51+D56+D25+D27+D54</f>
        <v>702077420.12</v>
      </c>
      <c r="E10" s="125">
        <f>E11+E15+E19+E23+E25+E27+E29+E32+E36+E38+E41+E45+E48+E51+E54+E56</f>
        <v>682479676.9000001</v>
      </c>
      <c r="F10" s="123">
        <f t="shared" si="0"/>
        <v>119.53179427610084</v>
      </c>
      <c r="G10" s="124">
        <f t="shared" ref="G10:G73" si="1">SUM(E10/D10*100)</f>
        <v>97.208606535636733</v>
      </c>
    </row>
    <row r="11" spans="1:7" ht="64.5" x14ac:dyDescent="0.25">
      <c r="A11" s="118" t="s">
        <v>803</v>
      </c>
      <c r="B11" s="129" t="s">
        <v>355</v>
      </c>
      <c r="C11" s="126">
        <f>SUM(C12:C14)</f>
        <v>26586714</v>
      </c>
      <c r="D11" s="126">
        <f>D12+D13+D14</f>
        <v>26692745</v>
      </c>
      <c r="E11" s="127">
        <v>25298297.369999994</v>
      </c>
      <c r="F11" s="123">
        <f t="shared" si="0"/>
        <v>95.153907963202954</v>
      </c>
      <c r="G11" s="124">
        <f t="shared" si="1"/>
        <v>94.775930201258788</v>
      </c>
    </row>
    <row r="12" spans="1:7" ht="77.25" x14ac:dyDescent="0.25">
      <c r="A12" s="46" t="s">
        <v>968</v>
      </c>
      <c r="B12" s="130" t="s">
        <v>805</v>
      </c>
      <c r="C12" s="122">
        <v>12066000</v>
      </c>
      <c r="D12" s="122">
        <v>10731903</v>
      </c>
      <c r="E12" s="125">
        <v>9999272.5699999984</v>
      </c>
      <c r="F12" s="123">
        <f t="shared" si="0"/>
        <v>82.871478286093136</v>
      </c>
      <c r="G12" s="124">
        <f t="shared" si="1"/>
        <v>93.173340925649427</v>
      </c>
    </row>
    <row r="13" spans="1:7" ht="77.25" x14ac:dyDescent="0.25">
      <c r="A13" s="46" t="s">
        <v>969</v>
      </c>
      <c r="B13" s="130" t="s">
        <v>810</v>
      </c>
      <c r="C13" s="122">
        <v>10872400</v>
      </c>
      <c r="D13" s="122">
        <v>11287046</v>
      </c>
      <c r="E13" s="125">
        <v>10760582.52</v>
      </c>
      <c r="F13" s="123">
        <f t="shared" si="0"/>
        <v>98.971547404436919</v>
      </c>
      <c r="G13" s="124">
        <f t="shared" si="1"/>
        <v>95.335684110793906</v>
      </c>
    </row>
    <row r="14" spans="1:7" ht="102.75" x14ac:dyDescent="0.25">
      <c r="A14" s="46" t="s">
        <v>820</v>
      </c>
      <c r="B14" s="130" t="s">
        <v>815</v>
      </c>
      <c r="C14" s="122">
        <v>3648314</v>
      </c>
      <c r="D14" s="122">
        <v>4673796</v>
      </c>
      <c r="E14" s="125">
        <v>4538442.28</v>
      </c>
      <c r="F14" s="123">
        <f t="shared" si="0"/>
        <v>124.39834619498214</v>
      </c>
      <c r="G14" s="124">
        <f t="shared" si="1"/>
        <v>97.103987422643186</v>
      </c>
    </row>
    <row r="15" spans="1:7" ht="64.5" x14ac:dyDescent="0.25">
      <c r="A15" s="118" t="s">
        <v>669</v>
      </c>
      <c r="B15" s="131" t="s">
        <v>970</v>
      </c>
      <c r="C15" s="126">
        <f>SUM(C16:C18)</f>
        <v>69197878</v>
      </c>
      <c r="D15" s="126">
        <f>D16+D17+D18</f>
        <v>67054317</v>
      </c>
      <c r="E15" s="127">
        <v>66192723.490000002</v>
      </c>
      <c r="F15" s="123">
        <f t="shared" si="0"/>
        <v>95.657157998399896</v>
      </c>
      <c r="G15" s="124">
        <f t="shared" si="1"/>
        <v>98.715081222883839</v>
      </c>
    </row>
    <row r="16" spans="1:7" ht="64.5" x14ac:dyDescent="0.25">
      <c r="A16" s="46" t="s">
        <v>971</v>
      </c>
      <c r="B16" s="130" t="s">
        <v>765</v>
      </c>
      <c r="C16" s="122">
        <v>2768300</v>
      </c>
      <c r="D16" s="122">
        <v>2768300</v>
      </c>
      <c r="E16" s="125">
        <v>2768300</v>
      </c>
      <c r="F16" s="123">
        <f t="shared" si="0"/>
        <v>100</v>
      </c>
      <c r="G16" s="124">
        <f t="shared" si="1"/>
        <v>100</v>
      </c>
    </row>
    <row r="17" spans="1:7" ht="90" x14ac:dyDescent="0.25">
      <c r="A17" s="46" t="s">
        <v>972</v>
      </c>
      <c r="B17" s="130" t="s">
        <v>671</v>
      </c>
      <c r="C17" s="122">
        <v>61827261</v>
      </c>
      <c r="D17" s="122">
        <v>59716165</v>
      </c>
      <c r="E17" s="125">
        <v>58855235.420000002</v>
      </c>
      <c r="F17" s="123">
        <f t="shared" si="0"/>
        <v>95.193017559034359</v>
      </c>
      <c r="G17" s="124">
        <f t="shared" si="1"/>
        <v>98.558297271768879</v>
      </c>
    </row>
    <row r="18" spans="1:7" ht="102.75" x14ac:dyDescent="0.25">
      <c r="A18" s="46" t="s">
        <v>973</v>
      </c>
      <c r="B18" s="130" t="s">
        <v>679</v>
      </c>
      <c r="C18" s="122">
        <v>4602317</v>
      </c>
      <c r="D18" s="122">
        <v>4569852</v>
      </c>
      <c r="E18" s="125">
        <v>4569188.07</v>
      </c>
      <c r="F18" s="123">
        <f t="shared" si="0"/>
        <v>99.280168445589482</v>
      </c>
      <c r="G18" s="124">
        <f t="shared" si="1"/>
        <v>99.985471520740717</v>
      </c>
    </row>
    <row r="19" spans="1:7" ht="51.75" x14ac:dyDescent="0.25">
      <c r="A19" s="118" t="s">
        <v>974</v>
      </c>
      <c r="B19" s="129" t="s">
        <v>359</v>
      </c>
      <c r="C19" s="126">
        <f>SUM(C20:C22)</f>
        <v>385864394</v>
      </c>
      <c r="D19" s="126">
        <f>D20+D21+D22</f>
        <v>434840875</v>
      </c>
      <c r="E19" s="127">
        <v>423251347.60000014</v>
      </c>
      <c r="F19" s="123">
        <f t="shared" si="0"/>
        <v>109.68914317603509</v>
      </c>
      <c r="G19" s="124">
        <f t="shared" si="1"/>
        <v>97.334765872688521</v>
      </c>
    </row>
    <row r="20" spans="1:7" ht="39" x14ac:dyDescent="0.25">
      <c r="A20" s="46" t="s">
        <v>975</v>
      </c>
      <c r="B20" s="130" t="s">
        <v>708</v>
      </c>
      <c r="C20" s="122">
        <v>24587948</v>
      </c>
      <c r="D20" s="122">
        <v>14868449</v>
      </c>
      <c r="E20" s="125">
        <v>14635615.370000001</v>
      </c>
      <c r="F20" s="123">
        <f t="shared" si="0"/>
        <v>59.523533114678784</v>
      </c>
      <c r="G20" s="124">
        <f t="shared" si="1"/>
        <v>98.434042246101129</v>
      </c>
    </row>
    <row r="21" spans="1:7" ht="39" x14ac:dyDescent="0.25">
      <c r="A21" s="46" t="s">
        <v>957</v>
      </c>
      <c r="B21" s="130" t="s">
        <v>845</v>
      </c>
      <c r="C21" s="122">
        <v>354407246</v>
      </c>
      <c r="D21" s="122">
        <v>410544524</v>
      </c>
      <c r="E21" s="125">
        <v>399187830.23000014</v>
      </c>
      <c r="F21" s="123">
        <f t="shared" si="0"/>
        <v>112.63534669096471</v>
      </c>
      <c r="G21" s="124">
        <f t="shared" si="1"/>
        <v>97.233748569010302</v>
      </c>
    </row>
    <row r="22" spans="1:7" ht="51.75" x14ac:dyDescent="0.25">
      <c r="A22" s="46" t="s">
        <v>976</v>
      </c>
      <c r="B22" s="130" t="s">
        <v>927</v>
      </c>
      <c r="C22" s="122">
        <v>6869200</v>
      </c>
      <c r="D22" s="122">
        <v>9427902</v>
      </c>
      <c r="E22" s="125">
        <v>9427902</v>
      </c>
      <c r="F22" s="123">
        <f t="shared" si="0"/>
        <v>137.24890816980144</v>
      </c>
      <c r="G22" s="124">
        <f t="shared" si="1"/>
        <v>100</v>
      </c>
    </row>
    <row r="23" spans="1:7" ht="77.25" x14ac:dyDescent="0.25">
      <c r="A23" s="118" t="s">
        <v>977</v>
      </c>
      <c r="B23" s="131">
        <v>4</v>
      </c>
      <c r="C23" s="126">
        <f>SUM(C24)</f>
        <v>735621</v>
      </c>
      <c r="D23" s="126">
        <f>D24</f>
        <v>9305285</v>
      </c>
      <c r="E23" s="127">
        <v>9137598.0199999996</v>
      </c>
      <c r="F23" s="123">
        <f t="shared" si="0"/>
        <v>1242.1611155744602</v>
      </c>
      <c r="G23" s="124">
        <f t="shared" si="1"/>
        <v>98.197938268414134</v>
      </c>
    </row>
    <row r="24" spans="1:7" ht="102.75" x14ac:dyDescent="0.25">
      <c r="A24" s="46" t="s">
        <v>978</v>
      </c>
      <c r="B24" s="130" t="s">
        <v>498</v>
      </c>
      <c r="C24" s="122">
        <v>735621</v>
      </c>
      <c r="D24" s="122">
        <v>9305285</v>
      </c>
      <c r="E24" s="125">
        <v>9137598.0199999996</v>
      </c>
      <c r="F24" s="123">
        <f t="shared" si="0"/>
        <v>1242.1611155744602</v>
      </c>
      <c r="G24" s="124">
        <f t="shared" si="1"/>
        <v>98.197938268414134</v>
      </c>
    </row>
    <row r="25" spans="1:7" ht="64.5" x14ac:dyDescent="0.25">
      <c r="A25" s="118" t="s">
        <v>650</v>
      </c>
      <c r="B25" s="132" t="s">
        <v>363</v>
      </c>
      <c r="C25" s="128">
        <f>SUM(C26)</f>
        <v>1308000</v>
      </c>
      <c r="D25" s="128">
        <f>D26</f>
        <v>8513406</v>
      </c>
      <c r="E25" s="127">
        <v>8233406</v>
      </c>
      <c r="F25" s="123">
        <f t="shared" si="0"/>
        <v>629.46529051987761</v>
      </c>
      <c r="G25" s="124">
        <f t="shared" si="1"/>
        <v>96.711069576618343</v>
      </c>
    </row>
    <row r="26" spans="1:7" ht="90" x14ac:dyDescent="0.25">
      <c r="A26" s="46" t="s">
        <v>651</v>
      </c>
      <c r="B26" s="88" t="s">
        <v>867</v>
      </c>
      <c r="C26" s="100">
        <v>1308000</v>
      </c>
      <c r="D26" s="100">
        <v>8513406</v>
      </c>
      <c r="E26" s="125">
        <v>8233406</v>
      </c>
      <c r="F26" s="123">
        <f t="shared" si="0"/>
        <v>629.46529051987761</v>
      </c>
      <c r="G26" s="124">
        <f t="shared" si="1"/>
        <v>96.711069576618343</v>
      </c>
    </row>
    <row r="27" spans="1:7" ht="39" x14ac:dyDescent="0.25">
      <c r="A27" s="118" t="s">
        <v>504</v>
      </c>
      <c r="B27" s="132" t="s">
        <v>365</v>
      </c>
      <c r="C27" s="128">
        <f>SUM(C28)</f>
        <v>18479000</v>
      </c>
      <c r="D27" s="128">
        <f>D28</f>
        <v>16790451</v>
      </c>
      <c r="E27" s="127">
        <v>16788946.98</v>
      </c>
      <c r="F27" s="123">
        <f t="shared" si="0"/>
        <v>90.854196547432224</v>
      </c>
      <c r="G27" s="124">
        <f t="shared" si="1"/>
        <v>99.991042408569015</v>
      </c>
    </row>
    <row r="28" spans="1:7" ht="77.25" x14ac:dyDescent="0.25">
      <c r="A28" s="46" t="s">
        <v>505</v>
      </c>
      <c r="B28" s="88" t="s">
        <v>628</v>
      </c>
      <c r="C28" s="100">
        <v>18479000</v>
      </c>
      <c r="D28" s="100">
        <v>16790451</v>
      </c>
      <c r="E28" s="125">
        <v>16788946.98</v>
      </c>
      <c r="F28" s="123">
        <f t="shared" si="0"/>
        <v>90.854196547432224</v>
      </c>
      <c r="G28" s="124">
        <f t="shared" si="1"/>
        <v>99.991042408569015</v>
      </c>
    </row>
    <row r="29" spans="1:7" ht="77.25" x14ac:dyDescent="0.25">
      <c r="A29" s="119" t="s">
        <v>633</v>
      </c>
      <c r="B29" s="129" t="s">
        <v>634</v>
      </c>
      <c r="C29" s="128">
        <f>SUM(C30:C31)</f>
        <v>8432409</v>
      </c>
      <c r="D29" s="128">
        <f>D30+D31</f>
        <v>20860409</v>
      </c>
      <c r="E29" s="127">
        <v>20348255.990000002</v>
      </c>
      <c r="F29" s="123">
        <f t="shared" si="0"/>
        <v>241.31011659894583</v>
      </c>
      <c r="G29" s="124">
        <f t="shared" si="1"/>
        <v>97.544856335271291</v>
      </c>
    </row>
    <row r="30" spans="1:7" ht="128.25" x14ac:dyDescent="0.25">
      <c r="A30" s="46" t="s">
        <v>622</v>
      </c>
      <c r="B30" s="88" t="s">
        <v>623</v>
      </c>
      <c r="C30" s="100">
        <v>1571789</v>
      </c>
      <c r="D30" s="100">
        <v>1591789</v>
      </c>
      <c r="E30" s="125">
        <v>1582725.44</v>
      </c>
      <c r="F30" s="123">
        <f t="shared" si="0"/>
        <v>100.69579568249935</v>
      </c>
      <c r="G30" s="124">
        <f t="shared" si="1"/>
        <v>99.430605438283592</v>
      </c>
    </row>
    <row r="31" spans="1:7" ht="115.5" x14ac:dyDescent="0.25">
      <c r="A31" s="46" t="s">
        <v>635</v>
      </c>
      <c r="B31" s="106" t="s">
        <v>636</v>
      </c>
      <c r="C31" s="100">
        <v>6860620</v>
      </c>
      <c r="D31" s="100">
        <v>19268620</v>
      </c>
      <c r="E31" s="125">
        <v>18765530.550000001</v>
      </c>
      <c r="F31" s="123">
        <f t="shared" si="0"/>
        <v>273.52528707317998</v>
      </c>
      <c r="G31" s="124">
        <f t="shared" si="1"/>
        <v>97.389073789404748</v>
      </c>
    </row>
    <row r="32" spans="1:7" ht="115.5" x14ac:dyDescent="0.25">
      <c r="A32" s="118" t="s">
        <v>979</v>
      </c>
      <c r="B32" s="132" t="s">
        <v>980</v>
      </c>
      <c r="C32" s="128">
        <f>SUM(C33:C35)</f>
        <v>18607400</v>
      </c>
      <c r="D32" s="128">
        <f>D33+D34+D35</f>
        <v>24812082.800000001</v>
      </c>
      <c r="E32" s="127">
        <v>23824281.629999999</v>
      </c>
      <c r="F32" s="123">
        <f t="shared" si="0"/>
        <v>128.03659635413865</v>
      </c>
      <c r="G32" s="124">
        <f t="shared" si="1"/>
        <v>96.018870410991852</v>
      </c>
    </row>
    <row r="33" spans="1:7" ht="141" x14ac:dyDescent="0.25">
      <c r="A33" s="46" t="s">
        <v>981</v>
      </c>
      <c r="B33" s="88" t="s">
        <v>789</v>
      </c>
      <c r="C33" s="100">
        <v>200000</v>
      </c>
      <c r="D33" s="100">
        <v>300000</v>
      </c>
      <c r="E33" s="125">
        <v>246539.6</v>
      </c>
      <c r="F33" s="123">
        <f t="shared" si="0"/>
        <v>123.2698</v>
      </c>
      <c r="G33" s="124">
        <f t="shared" si="1"/>
        <v>82.179866666666669</v>
      </c>
    </row>
    <row r="34" spans="1:7" ht="128.25" x14ac:dyDescent="0.25">
      <c r="A34" s="46" t="s">
        <v>982</v>
      </c>
      <c r="B34" s="88" t="s">
        <v>832</v>
      </c>
      <c r="C34" s="100">
        <v>11657000</v>
      </c>
      <c r="D34" s="100">
        <v>12376128</v>
      </c>
      <c r="E34" s="125">
        <v>11521964.599999998</v>
      </c>
      <c r="F34" s="123">
        <f t="shared" si="0"/>
        <v>98.841593892081988</v>
      </c>
      <c r="G34" s="124">
        <f t="shared" si="1"/>
        <v>93.098298595489624</v>
      </c>
    </row>
    <row r="35" spans="1:7" ht="128.25" x14ac:dyDescent="0.25">
      <c r="A35" s="46" t="s">
        <v>983</v>
      </c>
      <c r="B35" s="88" t="s">
        <v>795</v>
      </c>
      <c r="C35" s="100">
        <v>6750400</v>
      </c>
      <c r="D35" s="100">
        <v>12135954.800000001</v>
      </c>
      <c r="E35" s="125">
        <v>12055777.43</v>
      </c>
      <c r="F35" s="123">
        <f t="shared" si="0"/>
        <v>178.59352675397014</v>
      </c>
      <c r="G35" s="124">
        <f t="shared" si="1"/>
        <v>99.33934023880839</v>
      </c>
    </row>
    <row r="36" spans="1:7" ht="51.75" x14ac:dyDescent="0.25">
      <c r="A36" s="118" t="s">
        <v>693</v>
      </c>
      <c r="B36" s="132" t="s">
        <v>439</v>
      </c>
      <c r="C36" s="128">
        <f>SUM(C37)</f>
        <v>1666000</v>
      </c>
      <c r="D36" s="128">
        <f>D37</f>
        <v>4001000</v>
      </c>
      <c r="E36" s="127">
        <v>3721588.3</v>
      </c>
      <c r="F36" s="123">
        <f t="shared" si="0"/>
        <v>223.3846518607443</v>
      </c>
      <c r="G36" s="124">
        <f t="shared" si="1"/>
        <v>93.016453386653325</v>
      </c>
    </row>
    <row r="37" spans="1:7" ht="77.25" x14ac:dyDescent="0.25">
      <c r="A37" s="46" t="s">
        <v>984</v>
      </c>
      <c r="B37" s="89" t="s">
        <v>441</v>
      </c>
      <c r="C37" s="100">
        <v>1666000</v>
      </c>
      <c r="D37" s="100">
        <v>4001000</v>
      </c>
      <c r="E37" s="125">
        <v>3721588.3</v>
      </c>
      <c r="F37" s="123">
        <f t="shared" si="0"/>
        <v>223.3846518607443</v>
      </c>
      <c r="G37" s="124">
        <f t="shared" si="1"/>
        <v>93.016453386653325</v>
      </c>
    </row>
    <row r="38" spans="1:7" ht="39" x14ac:dyDescent="0.25">
      <c r="A38" s="118" t="s">
        <v>985</v>
      </c>
      <c r="B38" s="133">
        <v>10</v>
      </c>
      <c r="C38" s="126">
        <f>SUM(C39:C40)</f>
        <v>221586</v>
      </c>
      <c r="D38" s="126">
        <f>D39+D40</f>
        <v>401586</v>
      </c>
      <c r="E38" s="127">
        <v>401575</v>
      </c>
      <c r="F38" s="123">
        <f t="shared" si="0"/>
        <v>181.2276046320616</v>
      </c>
      <c r="G38" s="124">
        <f t="shared" si="1"/>
        <v>99.997260860687376</v>
      </c>
    </row>
    <row r="39" spans="1:7" ht="77.25" x14ac:dyDescent="0.25">
      <c r="A39" s="46" t="s">
        <v>986</v>
      </c>
      <c r="B39" s="88" t="s">
        <v>452</v>
      </c>
      <c r="C39" s="100">
        <v>221586</v>
      </c>
      <c r="D39" s="100">
        <v>221586</v>
      </c>
      <c r="E39" s="125">
        <v>221586</v>
      </c>
      <c r="F39" s="123">
        <f t="shared" si="0"/>
        <v>100</v>
      </c>
      <c r="G39" s="124">
        <f t="shared" si="1"/>
        <v>100</v>
      </c>
    </row>
    <row r="40" spans="1:7" ht="102.75" x14ac:dyDescent="0.25">
      <c r="A40" s="46" t="s">
        <v>511</v>
      </c>
      <c r="B40" s="88" t="s">
        <v>512</v>
      </c>
      <c r="C40" s="100">
        <v>0</v>
      </c>
      <c r="D40" s="100">
        <v>180000</v>
      </c>
      <c r="E40" s="125">
        <v>179989</v>
      </c>
      <c r="F40" s="123" t="e">
        <f t="shared" si="0"/>
        <v>#DIV/0!</v>
      </c>
      <c r="G40" s="124">
        <f t="shared" si="1"/>
        <v>99.99388888888889</v>
      </c>
    </row>
    <row r="41" spans="1:7" ht="77.25" x14ac:dyDescent="0.25">
      <c r="A41" s="118" t="s">
        <v>594</v>
      </c>
      <c r="B41" s="133">
        <v>11</v>
      </c>
      <c r="C41" s="126">
        <f>SUM(C42:C44)</f>
        <v>18027970</v>
      </c>
      <c r="D41" s="126">
        <f>D42+D43+D44</f>
        <v>51679652.32</v>
      </c>
      <c r="E41" s="127">
        <v>49332852.779999994</v>
      </c>
      <c r="F41" s="123">
        <f t="shared" si="0"/>
        <v>273.64618856144085</v>
      </c>
      <c r="G41" s="124">
        <f t="shared" si="1"/>
        <v>95.458948668097378</v>
      </c>
    </row>
    <row r="42" spans="1:7" ht="39" x14ac:dyDescent="0.25">
      <c r="A42" s="46" t="s">
        <v>595</v>
      </c>
      <c r="B42" s="88" t="s">
        <v>596</v>
      </c>
      <c r="C42" s="100">
        <v>15777970</v>
      </c>
      <c r="D42" s="100">
        <v>48479652.32</v>
      </c>
      <c r="E42" s="125">
        <v>46629815.299999997</v>
      </c>
      <c r="F42" s="123">
        <f t="shared" si="0"/>
        <v>295.53748232503926</v>
      </c>
      <c r="G42" s="124">
        <f t="shared" si="1"/>
        <v>96.184302214484191</v>
      </c>
    </row>
    <row r="43" spans="1:7" ht="39" x14ac:dyDescent="0.25">
      <c r="A43" s="46" t="s">
        <v>588</v>
      </c>
      <c r="B43" s="88" t="s">
        <v>589</v>
      </c>
      <c r="C43" s="100">
        <v>2000000</v>
      </c>
      <c r="D43" s="100">
        <v>2000000</v>
      </c>
      <c r="E43" s="125">
        <v>2000000</v>
      </c>
      <c r="F43" s="123">
        <f t="shared" si="0"/>
        <v>100</v>
      </c>
      <c r="G43" s="124">
        <f t="shared" si="1"/>
        <v>100</v>
      </c>
    </row>
    <row r="44" spans="1:7" ht="39" x14ac:dyDescent="0.25">
      <c r="A44" s="46" t="s">
        <v>987</v>
      </c>
      <c r="B44" s="88" t="s">
        <v>523</v>
      </c>
      <c r="C44" s="100">
        <v>250000</v>
      </c>
      <c r="D44" s="100">
        <v>1200000</v>
      </c>
      <c r="E44" s="125">
        <v>703037.48</v>
      </c>
      <c r="F44" s="123">
        <f t="shared" si="0"/>
        <v>281.214992</v>
      </c>
      <c r="G44" s="124">
        <f t="shared" si="1"/>
        <v>58.586456666666663</v>
      </c>
    </row>
    <row r="45" spans="1:7" ht="51.75" x14ac:dyDescent="0.25">
      <c r="A45" s="118" t="s">
        <v>457</v>
      </c>
      <c r="B45" s="131">
        <v>12</v>
      </c>
      <c r="C45" s="126">
        <f>C46+C47</f>
        <v>4449400</v>
      </c>
      <c r="D45" s="126">
        <f>D46+D47</f>
        <v>4449400</v>
      </c>
      <c r="E45" s="127">
        <v>4067485.76</v>
      </c>
      <c r="F45" s="123">
        <f t="shared" si="0"/>
        <v>91.416500202274463</v>
      </c>
      <c r="G45" s="124">
        <f t="shared" si="1"/>
        <v>91.416500202274463</v>
      </c>
    </row>
    <row r="46" spans="1:7" ht="102.75" x14ac:dyDescent="0.25">
      <c r="A46" s="46" t="s">
        <v>988</v>
      </c>
      <c r="B46" s="88" t="s">
        <v>459</v>
      </c>
      <c r="C46" s="122" t="s">
        <v>989</v>
      </c>
      <c r="D46" s="100">
        <v>669400</v>
      </c>
      <c r="E46" s="125">
        <v>669400</v>
      </c>
      <c r="F46" s="123">
        <f t="shared" si="0"/>
        <v>100</v>
      </c>
      <c r="G46" s="124">
        <f t="shared" si="1"/>
        <v>100</v>
      </c>
    </row>
    <row r="47" spans="1:7" ht="102.75" x14ac:dyDescent="0.25">
      <c r="A47" s="46" t="s">
        <v>990</v>
      </c>
      <c r="B47" s="88" t="s">
        <v>528</v>
      </c>
      <c r="C47" s="100">
        <v>3780000</v>
      </c>
      <c r="D47" s="100">
        <v>3780000</v>
      </c>
      <c r="E47" s="125">
        <v>3398085.76</v>
      </c>
      <c r="F47" s="123">
        <f t="shared" si="0"/>
        <v>89.896448677248671</v>
      </c>
      <c r="G47" s="124">
        <f t="shared" si="1"/>
        <v>89.896448677248671</v>
      </c>
    </row>
    <row r="48" spans="1:7" ht="90" x14ac:dyDescent="0.25">
      <c r="A48" s="118" t="s">
        <v>557</v>
      </c>
      <c r="B48" s="133">
        <v>13</v>
      </c>
      <c r="C48" s="126">
        <f>SUM(C49:C50)</f>
        <v>2515000</v>
      </c>
      <c r="D48" s="126">
        <f>D49+D50</f>
        <v>4107616</v>
      </c>
      <c r="E48" s="127">
        <v>3664856.2199999997</v>
      </c>
      <c r="F48" s="123">
        <f t="shared" si="0"/>
        <v>145.71992922465208</v>
      </c>
      <c r="G48" s="124">
        <f t="shared" si="1"/>
        <v>89.221003618643991</v>
      </c>
    </row>
    <row r="49" spans="1:7" ht="192" x14ac:dyDescent="0.25">
      <c r="A49" s="46" t="s">
        <v>991</v>
      </c>
      <c r="B49" s="88" t="s">
        <v>559</v>
      </c>
      <c r="C49" s="100">
        <v>2296000</v>
      </c>
      <c r="D49" s="100">
        <v>2339800</v>
      </c>
      <c r="E49" s="125">
        <v>2339487.2199999997</v>
      </c>
      <c r="F49" s="123">
        <f t="shared" si="0"/>
        <v>101.89404268292681</v>
      </c>
      <c r="G49" s="124">
        <f t="shared" si="1"/>
        <v>99.986632190785528</v>
      </c>
    </row>
    <row r="50" spans="1:7" ht="153.75" x14ac:dyDescent="0.25">
      <c r="A50" s="46" t="s">
        <v>992</v>
      </c>
      <c r="B50" s="88" t="s">
        <v>564</v>
      </c>
      <c r="C50" s="100">
        <v>219000</v>
      </c>
      <c r="D50" s="100">
        <v>1767816</v>
      </c>
      <c r="E50" s="125">
        <v>1325369</v>
      </c>
      <c r="F50" s="123">
        <f t="shared" si="0"/>
        <v>605.1913242009133</v>
      </c>
      <c r="G50" s="124">
        <f t="shared" si="1"/>
        <v>74.972112482294534</v>
      </c>
    </row>
    <row r="51" spans="1:7" ht="115.5" x14ac:dyDescent="0.25">
      <c r="A51" s="118" t="s">
        <v>993</v>
      </c>
      <c r="B51" s="131">
        <v>14</v>
      </c>
      <c r="C51" s="126">
        <f>SUM(C52:C53)</f>
        <v>14489718</v>
      </c>
      <c r="D51" s="126">
        <f>D52+D53</f>
        <v>28158895</v>
      </c>
      <c r="E51" s="127">
        <v>27836761.759999998</v>
      </c>
      <c r="F51" s="123">
        <f t="shared" si="0"/>
        <v>192.11389593641505</v>
      </c>
      <c r="G51" s="124">
        <f t="shared" si="1"/>
        <v>98.856016047504696</v>
      </c>
    </row>
    <row r="52" spans="1:7" ht="51.75" x14ac:dyDescent="0.25">
      <c r="A52" s="46" t="s">
        <v>994</v>
      </c>
      <c r="B52" s="89" t="s">
        <v>775</v>
      </c>
      <c r="C52" s="100">
        <v>11217718</v>
      </c>
      <c r="D52" s="100">
        <v>16871595</v>
      </c>
      <c r="E52" s="125">
        <v>16871595</v>
      </c>
      <c r="F52" s="123">
        <f t="shared" si="0"/>
        <v>150.40131156800339</v>
      </c>
      <c r="G52" s="124">
        <f t="shared" si="1"/>
        <v>100</v>
      </c>
    </row>
    <row r="53" spans="1:7" ht="153.75" x14ac:dyDescent="0.25">
      <c r="A53" s="46" t="s">
        <v>995</v>
      </c>
      <c r="B53" s="88" t="s">
        <v>702</v>
      </c>
      <c r="C53" s="100">
        <v>3272000</v>
      </c>
      <c r="D53" s="100">
        <v>11287300</v>
      </c>
      <c r="E53" s="125">
        <v>10965166.76</v>
      </c>
      <c r="F53" s="123">
        <f t="shared" si="0"/>
        <v>335.12123349633248</v>
      </c>
      <c r="G53" s="124">
        <f t="shared" si="1"/>
        <v>97.146055832661489</v>
      </c>
    </row>
    <row r="54" spans="1:7" ht="51.75" x14ac:dyDescent="0.25">
      <c r="A54" s="118" t="s">
        <v>615</v>
      </c>
      <c r="B54" s="133">
        <v>15</v>
      </c>
      <c r="C54" s="128">
        <f>SUM(C55)</f>
        <v>0</v>
      </c>
      <c r="D54" s="128">
        <f>D55</f>
        <v>30000</v>
      </c>
      <c r="E54" s="127">
        <v>0</v>
      </c>
      <c r="F54" s="123" t="e">
        <f t="shared" si="0"/>
        <v>#DIV/0!</v>
      </c>
      <c r="G54" s="124">
        <f t="shared" si="1"/>
        <v>0</v>
      </c>
    </row>
    <row r="55" spans="1:7" ht="90" x14ac:dyDescent="0.25">
      <c r="A55" s="46" t="s">
        <v>616</v>
      </c>
      <c r="B55" s="88" t="s">
        <v>617</v>
      </c>
      <c r="C55" s="100">
        <v>0</v>
      </c>
      <c r="D55" s="100">
        <v>30000</v>
      </c>
      <c r="E55" s="125">
        <v>0</v>
      </c>
      <c r="F55" s="123" t="e">
        <f t="shared" si="0"/>
        <v>#DIV/0!</v>
      </c>
      <c r="G55" s="124">
        <f t="shared" si="1"/>
        <v>0</v>
      </c>
    </row>
    <row r="56" spans="1:7" ht="39" x14ac:dyDescent="0.25">
      <c r="A56" s="118" t="s">
        <v>996</v>
      </c>
      <c r="B56" s="131">
        <v>17</v>
      </c>
      <c r="C56" s="126">
        <f>C57+C58</f>
        <v>379700</v>
      </c>
      <c r="D56" s="126">
        <f>D57+D58</f>
        <v>379700</v>
      </c>
      <c r="E56" s="127">
        <v>379700</v>
      </c>
      <c r="F56" s="123">
        <f t="shared" si="0"/>
        <v>100</v>
      </c>
      <c r="G56" s="124">
        <f t="shared" si="1"/>
        <v>100</v>
      </c>
    </row>
    <row r="57" spans="1:7" ht="51.75" x14ac:dyDescent="0.25">
      <c r="A57" s="46" t="s">
        <v>997</v>
      </c>
      <c r="B57" s="88" t="s">
        <v>920</v>
      </c>
      <c r="C57" s="100">
        <v>45000</v>
      </c>
      <c r="D57" s="100">
        <v>45000</v>
      </c>
      <c r="E57" s="125">
        <v>45000</v>
      </c>
      <c r="F57" s="123">
        <f t="shared" si="0"/>
        <v>100</v>
      </c>
      <c r="G57" s="124">
        <f t="shared" si="1"/>
        <v>100</v>
      </c>
    </row>
    <row r="58" spans="1:7" ht="64.5" x14ac:dyDescent="0.25">
      <c r="A58" s="46" t="s">
        <v>998</v>
      </c>
      <c r="B58" s="88" t="s">
        <v>467</v>
      </c>
      <c r="C58" s="122" t="s">
        <v>999</v>
      </c>
      <c r="D58" s="100">
        <v>334700</v>
      </c>
      <c r="E58" s="125">
        <v>334700</v>
      </c>
      <c r="F58" s="123">
        <f t="shared" si="0"/>
        <v>100</v>
      </c>
      <c r="G58" s="124">
        <f t="shared" si="1"/>
        <v>100</v>
      </c>
    </row>
    <row r="59" spans="1:7" ht="26.25" x14ac:dyDescent="0.25">
      <c r="A59" s="118" t="s">
        <v>1000</v>
      </c>
      <c r="B59" s="133"/>
      <c r="C59" s="128">
        <f>C60+C62+C64+C66+C68+C71+C73</f>
        <v>35498096</v>
      </c>
      <c r="D59" s="128">
        <f>D60+D62+D64+D66+D68+D71+D73</f>
        <v>92772400.599999994</v>
      </c>
      <c r="E59" s="128">
        <f>E60+E62+E64+E66+E68+E71+E73</f>
        <v>47701841.619999997</v>
      </c>
      <c r="F59" s="123">
        <f t="shared" si="0"/>
        <v>134.37859207998085</v>
      </c>
      <c r="G59" s="124">
        <f t="shared" si="1"/>
        <v>51.41813870449743</v>
      </c>
    </row>
    <row r="60" spans="1:7" ht="26.25" x14ac:dyDescent="0.25">
      <c r="A60" s="118" t="s">
        <v>1001</v>
      </c>
      <c r="B60" s="133">
        <v>71</v>
      </c>
      <c r="C60" s="128">
        <f>C61</f>
        <v>1650000</v>
      </c>
      <c r="D60" s="128">
        <f>D61</f>
        <v>2120639</v>
      </c>
      <c r="E60" s="127">
        <v>2120626.37</v>
      </c>
      <c r="F60" s="123">
        <f t="shared" si="0"/>
        <v>128.5228103030303</v>
      </c>
      <c r="G60" s="124">
        <f t="shared" si="1"/>
        <v>99.999404424798371</v>
      </c>
    </row>
    <row r="61" spans="1:7" x14ac:dyDescent="0.25">
      <c r="A61" s="46" t="s">
        <v>1002</v>
      </c>
      <c r="B61" s="88" t="s">
        <v>1003</v>
      </c>
      <c r="C61" s="100">
        <v>1650000</v>
      </c>
      <c r="D61" s="100">
        <v>2120639</v>
      </c>
      <c r="E61" s="125">
        <v>2120626.37</v>
      </c>
      <c r="F61" s="123">
        <f t="shared" si="0"/>
        <v>128.5228103030303</v>
      </c>
      <c r="G61" s="124">
        <f t="shared" si="1"/>
        <v>99.999404424798371</v>
      </c>
    </row>
    <row r="62" spans="1:7" ht="26.25" x14ac:dyDescent="0.25">
      <c r="A62" s="118" t="s">
        <v>472</v>
      </c>
      <c r="B62" s="133">
        <v>73</v>
      </c>
      <c r="C62" s="128">
        <f>C63</f>
        <v>20323700</v>
      </c>
      <c r="D62" s="128">
        <f>D63</f>
        <v>22463295.800000001</v>
      </c>
      <c r="E62" s="127">
        <v>22352070.649999999</v>
      </c>
      <c r="F62" s="123">
        <f t="shared" si="0"/>
        <v>109.98032174259606</v>
      </c>
      <c r="G62" s="124">
        <f t="shared" si="1"/>
        <v>99.504858276406608</v>
      </c>
    </row>
    <row r="63" spans="1:7" ht="39" x14ac:dyDescent="0.25">
      <c r="A63" s="46" t="s">
        <v>473</v>
      </c>
      <c r="B63" s="88" t="s">
        <v>1004</v>
      </c>
      <c r="C63" s="100">
        <v>20323700</v>
      </c>
      <c r="D63" s="100">
        <v>22463295.800000001</v>
      </c>
      <c r="E63" s="125">
        <v>22352070.649999999</v>
      </c>
      <c r="F63" s="123">
        <f t="shared" si="0"/>
        <v>109.98032174259606</v>
      </c>
      <c r="G63" s="124">
        <f t="shared" si="1"/>
        <v>99.504858276406608</v>
      </c>
    </row>
    <row r="64" spans="1:7" ht="39" x14ac:dyDescent="0.25">
      <c r="A64" s="118" t="s">
        <v>1005</v>
      </c>
      <c r="B64" s="133">
        <v>75</v>
      </c>
      <c r="C64" s="128">
        <f>C65</f>
        <v>1771700</v>
      </c>
      <c r="D64" s="128">
        <f>D65</f>
        <v>1532580</v>
      </c>
      <c r="E64" s="127">
        <v>1532384.3499999999</v>
      </c>
      <c r="F64" s="123">
        <f t="shared" si="0"/>
        <v>86.492315290399048</v>
      </c>
      <c r="G64" s="124">
        <f t="shared" si="1"/>
        <v>99.987233945373148</v>
      </c>
    </row>
    <row r="65" spans="1:7" ht="39" x14ac:dyDescent="0.25">
      <c r="A65" s="46" t="s">
        <v>695</v>
      </c>
      <c r="B65" s="88" t="s">
        <v>696</v>
      </c>
      <c r="C65" s="100">
        <v>1771700</v>
      </c>
      <c r="D65" s="100">
        <v>1532580</v>
      </c>
      <c r="E65" s="125">
        <v>1532384.3499999999</v>
      </c>
      <c r="F65" s="123">
        <f t="shared" si="0"/>
        <v>86.492315290399048</v>
      </c>
      <c r="G65" s="124">
        <f t="shared" si="1"/>
        <v>99.987233945373148</v>
      </c>
    </row>
    <row r="66" spans="1:7" ht="39" x14ac:dyDescent="0.25">
      <c r="A66" s="120" t="s">
        <v>534</v>
      </c>
      <c r="B66" s="134">
        <v>76</v>
      </c>
      <c r="C66" s="128" t="str">
        <f>C67</f>
        <v>376895</v>
      </c>
      <c r="D66" s="128">
        <f>D67</f>
        <v>45883150.799999997</v>
      </c>
      <c r="E66" s="127">
        <v>5189663.26</v>
      </c>
      <c r="F66" s="123">
        <f t="shared" si="0"/>
        <v>1376.9520052003872</v>
      </c>
      <c r="G66" s="124">
        <f t="shared" si="1"/>
        <v>11.310607858255453</v>
      </c>
    </row>
    <row r="67" spans="1:7" ht="26.25" x14ac:dyDescent="0.25">
      <c r="A67" s="121" t="s">
        <v>535</v>
      </c>
      <c r="B67" s="111" t="s">
        <v>536</v>
      </c>
      <c r="C67" s="122" t="s">
        <v>1006</v>
      </c>
      <c r="D67" s="100">
        <v>45883150.799999997</v>
      </c>
      <c r="E67" s="125">
        <v>5189663.26</v>
      </c>
      <c r="F67" s="123">
        <f t="shared" si="0"/>
        <v>1376.9520052003872</v>
      </c>
      <c r="G67" s="124">
        <f t="shared" si="1"/>
        <v>11.310607858255453</v>
      </c>
    </row>
    <row r="68" spans="1:7" ht="26.25" x14ac:dyDescent="0.25">
      <c r="A68" s="118" t="s">
        <v>479</v>
      </c>
      <c r="B68" s="135">
        <v>77</v>
      </c>
      <c r="C68" s="128">
        <f>C69+C70</f>
        <v>2745801</v>
      </c>
      <c r="D68" s="128">
        <f>D69+D70</f>
        <v>2760801</v>
      </c>
      <c r="E68" s="127">
        <v>2699781.84</v>
      </c>
      <c r="F68" s="123">
        <f t="shared" si="0"/>
        <v>98.324016926208415</v>
      </c>
      <c r="G68" s="124">
        <f t="shared" si="1"/>
        <v>97.789802307373833</v>
      </c>
    </row>
    <row r="69" spans="1:7" ht="26.25" x14ac:dyDescent="0.25">
      <c r="A69" s="46" t="s">
        <v>541</v>
      </c>
      <c r="B69" s="89">
        <v>77200</v>
      </c>
      <c r="C69" s="100">
        <v>1086000</v>
      </c>
      <c r="D69" s="100">
        <v>1101000</v>
      </c>
      <c r="E69" s="125">
        <v>1041016</v>
      </c>
      <c r="F69" s="123">
        <f t="shared" si="0"/>
        <v>95.857826887661147</v>
      </c>
      <c r="G69" s="124">
        <f t="shared" si="1"/>
        <v>94.551861943687555</v>
      </c>
    </row>
    <row r="70" spans="1:7" ht="64.5" x14ac:dyDescent="0.25">
      <c r="A70" s="46" t="s">
        <v>480</v>
      </c>
      <c r="B70" s="88" t="s">
        <v>1007</v>
      </c>
      <c r="C70" s="100">
        <v>1659801</v>
      </c>
      <c r="D70" s="100">
        <v>1659801</v>
      </c>
      <c r="E70" s="125">
        <v>1658765.84</v>
      </c>
      <c r="F70" s="123">
        <f t="shared" si="0"/>
        <v>99.937633487387956</v>
      </c>
      <c r="G70" s="124">
        <f t="shared" si="1"/>
        <v>99.937633487387956</v>
      </c>
    </row>
    <row r="71" spans="1:7" ht="26.25" x14ac:dyDescent="0.25">
      <c r="A71" s="118" t="s">
        <v>366</v>
      </c>
      <c r="B71" s="133">
        <v>78</v>
      </c>
      <c r="C71" s="128">
        <f>C72</f>
        <v>1200000</v>
      </c>
      <c r="D71" s="128">
        <f>D72</f>
        <v>2411000</v>
      </c>
      <c r="E71" s="127">
        <v>0</v>
      </c>
      <c r="F71" s="123">
        <f t="shared" si="0"/>
        <v>0</v>
      </c>
      <c r="G71" s="124">
        <f t="shared" si="1"/>
        <v>0</v>
      </c>
    </row>
    <row r="72" spans="1:7" x14ac:dyDescent="0.25">
      <c r="A72" s="46" t="s">
        <v>490</v>
      </c>
      <c r="B72" s="88" t="s">
        <v>491</v>
      </c>
      <c r="C72" s="100">
        <v>1200000</v>
      </c>
      <c r="D72" s="100">
        <v>2411000</v>
      </c>
      <c r="E72" s="125">
        <v>0</v>
      </c>
      <c r="F72" s="123">
        <f t="shared" si="0"/>
        <v>0</v>
      </c>
      <c r="G72" s="124">
        <f t="shared" si="1"/>
        <v>0</v>
      </c>
    </row>
    <row r="73" spans="1:7" ht="51.75" x14ac:dyDescent="0.25">
      <c r="A73" s="118" t="s">
        <v>550</v>
      </c>
      <c r="B73" s="135">
        <v>79</v>
      </c>
      <c r="C73" s="128">
        <f>C74</f>
        <v>7430000</v>
      </c>
      <c r="D73" s="128">
        <f>D74</f>
        <v>15600934</v>
      </c>
      <c r="E73" s="127">
        <v>13807315.15</v>
      </c>
      <c r="F73" s="123">
        <f t="shared" si="0"/>
        <v>185.831967025572</v>
      </c>
      <c r="G73" s="124">
        <f t="shared" si="1"/>
        <v>88.503131607376844</v>
      </c>
    </row>
    <row r="74" spans="1:7" ht="51.75" x14ac:dyDescent="0.25">
      <c r="A74" s="46" t="s">
        <v>551</v>
      </c>
      <c r="B74" s="89" t="s">
        <v>552</v>
      </c>
      <c r="C74" s="100">
        <v>7430000</v>
      </c>
      <c r="D74" s="100">
        <v>15600934</v>
      </c>
      <c r="E74" s="125">
        <v>13807315.15</v>
      </c>
      <c r="F74" s="123">
        <f>SUM(E74/C74*100)</f>
        <v>185.831967025572</v>
      </c>
      <c r="G74" s="124">
        <f>SUM(E74/D74*100)</f>
        <v>88.503131607376844</v>
      </c>
    </row>
    <row r="75" spans="1:7" x14ac:dyDescent="0.25">
      <c r="D75" s="113"/>
    </row>
  </sheetData>
  <mergeCells count="2">
    <mergeCell ref="A6:G6"/>
    <mergeCell ref="E1:G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716B7-9DD0-43CF-896F-C59D4F4159B8}">
  <dimension ref="A1:F22"/>
  <sheetViews>
    <sheetView workbookViewId="0">
      <selection activeCell="E10" sqref="E10"/>
    </sheetView>
  </sheetViews>
  <sheetFormatPr defaultRowHeight="15" x14ac:dyDescent="0.25"/>
  <cols>
    <col min="1" max="1" width="35.140625" customWidth="1"/>
    <col min="5" max="5" width="27.7109375" customWidth="1"/>
    <col min="6" max="6" width="19.85546875" customWidth="1"/>
  </cols>
  <sheetData>
    <row r="1" spans="1:6" ht="33" customHeight="1" x14ac:dyDescent="0.25">
      <c r="E1" s="202" t="s">
        <v>1042</v>
      </c>
      <c r="F1" s="203"/>
    </row>
    <row r="2" spans="1:6" x14ac:dyDescent="0.25">
      <c r="E2" s="203"/>
      <c r="F2" s="203"/>
    </row>
    <row r="3" spans="1:6" x14ac:dyDescent="0.25">
      <c r="E3" s="203"/>
      <c r="F3" s="203"/>
    </row>
    <row r="4" spans="1:6" ht="9.75" customHeight="1" x14ac:dyDescent="0.25">
      <c r="E4" s="203"/>
      <c r="F4" s="203"/>
    </row>
    <row r="5" spans="1:6" ht="20.25" customHeight="1" x14ac:dyDescent="0.25"/>
    <row r="6" spans="1:6" ht="15.75" x14ac:dyDescent="0.25">
      <c r="A6" s="204" t="s">
        <v>1009</v>
      </c>
      <c r="B6" s="204"/>
      <c r="C6" s="204"/>
      <c r="D6" s="204"/>
      <c r="E6" s="204"/>
      <c r="F6" s="204"/>
    </row>
    <row r="7" spans="1:6" x14ac:dyDescent="0.25">
      <c r="A7" s="205" t="s">
        <v>1010</v>
      </c>
      <c r="B7" s="205"/>
      <c r="C7" s="205"/>
      <c r="D7" s="205"/>
      <c r="E7" s="205"/>
      <c r="F7" s="205"/>
    </row>
    <row r="8" spans="1:6" ht="15.75" x14ac:dyDescent="0.25">
      <c r="A8" s="204" t="s">
        <v>1011</v>
      </c>
      <c r="B8" s="206"/>
      <c r="C8" s="206"/>
      <c r="D8" s="206"/>
      <c r="E8" s="206"/>
      <c r="F8" s="206"/>
    </row>
    <row r="9" spans="1:6" x14ac:dyDescent="0.25">
      <c r="A9" s="207" t="s">
        <v>344</v>
      </c>
      <c r="B9" s="207"/>
      <c r="C9" s="207"/>
      <c r="D9" s="207"/>
      <c r="E9" s="207"/>
      <c r="F9" s="207"/>
    </row>
    <row r="10" spans="1:6" x14ac:dyDescent="0.25">
      <c r="A10" s="136" t="s">
        <v>1012</v>
      </c>
      <c r="B10" s="137" t="s">
        <v>1013</v>
      </c>
      <c r="C10" s="137" t="s">
        <v>411</v>
      </c>
      <c r="D10" s="137" t="s">
        <v>412</v>
      </c>
      <c r="E10" s="141" t="s">
        <v>1058</v>
      </c>
      <c r="F10" s="142" t="s">
        <v>1014</v>
      </c>
    </row>
    <row r="11" spans="1:6" x14ac:dyDescent="0.25">
      <c r="A11" s="138" t="s">
        <v>349</v>
      </c>
      <c r="B11" s="139" t="s">
        <v>350</v>
      </c>
      <c r="C11" s="139" t="s">
        <v>351</v>
      </c>
      <c r="D11" s="139" t="s">
        <v>352</v>
      </c>
      <c r="E11" s="143" t="s">
        <v>1015</v>
      </c>
      <c r="F11" s="143" t="s">
        <v>1016</v>
      </c>
    </row>
    <row r="12" spans="1:6" x14ac:dyDescent="0.25">
      <c r="A12" s="208" t="s">
        <v>1017</v>
      </c>
      <c r="B12" s="209"/>
      <c r="C12" s="209"/>
      <c r="D12" s="210"/>
      <c r="E12" s="144">
        <v>21764595.32</v>
      </c>
      <c r="F12" s="144">
        <v>21764595.32</v>
      </c>
    </row>
    <row r="13" spans="1:6" x14ac:dyDescent="0.25">
      <c r="A13" s="211" t="s">
        <v>1018</v>
      </c>
      <c r="B13" s="212"/>
      <c r="C13" s="213"/>
      <c r="D13" s="140" t="s">
        <v>1019</v>
      </c>
      <c r="E13" s="144" t="str">
        <f>E14</f>
        <v>9 217 718,00</v>
      </c>
      <c r="F13" s="144" t="str">
        <f>F14</f>
        <v>9 217 718,00</v>
      </c>
    </row>
    <row r="14" spans="1:6" ht="40.5" customHeight="1" x14ac:dyDescent="0.25">
      <c r="A14" s="192" t="s">
        <v>1020</v>
      </c>
      <c r="B14" s="193"/>
      <c r="C14" s="194"/>
      <c r="D14" s="145" t="s">
        <v>1021</v>
      </c>
      <c r="E14" s="146" t="str">
        <f>E15</f>
        <v>9 217 718,00</v>
      </c>
      <c r="F14" s="146" t="str">
        <f>F15</f>
        <v>9 217 718,00</v>
      </c>
    </row>
    <row r="15" spans="1:6" ht="38.25" x14ac:dyDescent="0.25">
      <c r="A15" s="147" t="s">
        <v>1022</v>
      </c>
      <c r="B15" s="148" t="s">
        <v>1023</v>
      </c>
      <c r="C15" s="148" t="s">
        <v>1024</v>
      </c>
      <c r="D15" s="148" t="s">
        <v>1021</v>
      </c>
      <c r="E15" s="149" t="s">
        <v>1025</v>
      </c>
      <c r="F15" s="150" t="s">
        <v>1025</v>
      </c>
    </row>
    <row r="16" spans="1:6" x14ac:dyDescent="0.25">
      <c r="A16" s="195" t="s">
        <v>1026</v>
      </c>
      <c r="B16" s="196"/>
      <c r="C16" s="197"/>
      <c r="D16" s="151" t="s">
        <v>1027</v>
      </c>
      <c r="E16" s="152">
        <v>12546877.32</v>
      </c>
      <c r="F16" s="152">
        <v>12546877.32</v>
      </c>
    </row>
    <row r="17" spans="1:6" x14ac:dyDescent="0.25">
      <c r="A17" s="198" t="str">
        <f>[2]Лист1!$A$39</f>
        <v>Иные межбюджетные трансферты  на мероприятия по выполнению зелеустроительных работ по координированию границ муниципальных образований  и границах населенных пунктов Беловского района  Курской области</v>
      </c>
      <c r="B17" s="200" t="s">
        <v>1028</v>
      </c>
      <c r="C17" s="153">
        <v>720313600</v>
      </c>
      <c r="D17" s="154" t="s">
        <v>1027</v>
      </c>
      <c r="E17" s="155" t="s">
        <v>1029</v>
      </c>
      <c r="F17" s="155" t="s">
        <v>1029</v>
      </c>
    </row>
    <row r="18" spans="1:6" ht="82.5" customHeight="1" x14ac:dyDescent="0.25">
      <c r="A18" s="199"/>
      <c r="B18" s="201"/>
      <c r="C18" s="148" t="s">
        <v>1030</v>
      </c>
      <c r="D18" s="148" t="s">
        <v>1027</v>
      </c>
      <c r="E18" s="149" t="s">
        <v>1031</v>
      </c>
      <c r="F18" s="150" t="s">
        <v>1031</v>
      </c>
    </row>
    <row r="19" spans="1:6" ht="73.5" customHeight="1" x14ac:dyDescent="0.25">
      <c r="A19" s="156" t="str">
        <f>[2]Лист1!$A$77</f>
        <v>Иные межбюджетные трансферты на осуществление полномочий по капитальному ремонт, ремонту и содержанию автомобильных дорог общего пользования местного значения</v>
      </c>
      <c r="B19" s="148" t="s">
        <v>1032</v>
      </c>
      <c r="C19" s="148" t="s">
        <v>1033</v>
      </c>
      <c r="D19" s="148" t="s">
        <v>1027</v>
      </c>
      <c r="E19" s="149" t="s">
        <v>1034</v>
      </c>
      <c r="F19" s="150" t="s">
        <v>1034</v>
      </c>
    </row>
    <row r="20" spans="1:6" ht="72.75" customHeight="1" x14ac:dyDescent="0.25">
      <c r="A20" s="156" t="str">
        <f>[2]Лист1!$A$69</f>
        <v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v>
      </c>
      <c r="B20" s="148" t="s">
        <v>1035</v>
      </c>
      <c r="C20" s="148" t="s">
        <v>1036</v>
      </c>
      <c r="D20" s="148" t="s">
        <v>1027</v>
      </c>
      <c r="E20" s="149">
        <v>225000</v>
      </c>
      <c r="F20" s="150">
        <v>225000</v>
      </c>
    </row>
    <row r="21" spans="1:6" ht="40.5" customHeight="1" x14ac:dyDescent="0.25">
      <c r="A21" s="156" t="s">
        <v>732</v>
      </c>
      <c r="B21" s="148" t="s">
        <v>1035</v>
      </c>
      <c r="C21" s="148" t="s">
        <v>1037</v>
      </c>
      <c r="D21" s="148" t="s">
        <v>1027</v>
      </c>
      <c r="E21" s="149">
        <v>265000</v>
      </c>
      <c r="F21" s="150">
        <v>265000</v>
      </c>
    </row>
    <row r="22" spans="1:6" ht="77.25" customHeight="1" x14ac:dyDescent="0.25">
      <c r="A22" s="156" t="s">
        <v>1038</v>
      </c>
      <c r="B22" s="148" t="s">
        <v>1039</v>
      </c>
      <c r="C22" s="148" t="s">
        <v>1040</v>
      </c>
      <c r="D22" s="148" t="s">
        <v>1027</v>
      </c>
      <c r="E22" s="149" t="s">
        <v>1041</v>
      </c>
      <c r="F22" s="150" t="s">
        <v>1041</v>
      </c>
    </row>
  </sheetData>
  <mergeCells count="11">
    <mergeCell ref="A14:C14"/>
    <mergeCell ref="A16:C16"/>
    <mergeCell ref="A17:A18"/>
    <mergeCell ref="B17:B18"/>
    <mergeCell ref="E1:F4"/>
    <mergeCell ref="A6:F6"/>
    <mergeCell ref="A7:F7"/>
    <mergeCell ref="A8:F8"/>
    <mergeCell ref="A9:F9"/>
    <mergeCell ref="A12:D12"/>
    <mergeCell ref="A13:C1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59BC0-6300-4380-9506-853E91699D1C}">
  <dimension ref="A1:F16"/>
  <sheetViews>
    <sheetView workbookViewId="0">
      <selection activeCell="I10" sqref="I10"/>
    </sheetView>
  </sheetViews>
  <sheetFormatPr defaultRowHeight="15" x14ac:dyDescent="0.25"/>
  <cols>
    <col min="2" max="2" width="37.85546875" customWidth="1"/>
    <col min="3" max="3" width="17.42578125" customWidth="1"/>
    <col min="4" max="4" width="14.7109375" customWidth="1"/>
    <col min="5" max="5" width="14.5703125" customWidth="1"/>
    <col min="6" max="6" width="22.140625" customWidth="1"/>
  </cols>
  <sheetData>
    <row r="1" spans="1:6" ht="63" customHeight="1" x14ac:dyDescent="0.25">
      <c r="E1" s="190" t="s">
        <v>1057</v>
      </c>
      <c r="F1" s="191"/>
    </row>
    <row r="2" spans="1:6" x14ac:dyDescent="0.25">
      <c r="E2" s="191"/>
      <c r="F2" s="191"/>
    </row>
    <row r="3" spans="1:6" x14ac:dyDescent="0.25">
      <c r="E3" s="191"/>
      <c r="F3" s="191"/>
    </row>
    <row r="4" spans="1:6" ht="36.75" customHeight="1" x14ac:dyDescent="0.25">
      <c r="E4" s="191"/>
      <c r="F4" s="191"/>
    </row>
    <row r="5" spans="1:6" ht="18.75" x14ac:dyDescent="0.3">
      <c r="A5" s="214" t="s">
        <v>1043</v>
      </c>
      <c r="B5" s="214"/>
      <c r="C5" s="214"/>
      <c r="D5" s="214"/>
      <c r="E5" s="214"/>
      <c r="F5" s="214"/>
    </row>
    <row r="6" spans="1:6" ht="21.75" customHeight="1" x14ac:dyDescent="0.25">
      <c r="A6" s="215" t="s">
        <v>1056</v>
      </c>
      <c r="B6" s="215"/>
      <c r="C6" s="215"/>
      <c r="D6" s="215"/>
      <c r="E6" s="215"/>
      <c r="F6" s="215"/>
    </row>
    <row r="7" spans="1:6" ht="15.75" x14ac:dyDescent="0.25">
      <c r="A7" s="157" t="s">
        <v>342</v>
      </c>
      <c r="B7" s="157" t="s">
        <v>342</v>
      </c>
      <c r="C7" s="157" t="s">
        <v>342</v>
      </c>
      <c r="D7" s="157"/>
      <c r="E7" s="157" t="s">
        <v>342</v>
      </c>
      <c r="F7" s="158" t="s">
        <v>344</v>
      </c>
    </row>
    <row r="8" spans="1:6" ht="94.5" x14ac:dyDescent="0.25">
      <c r="A8" s="163" t="s">
        <v>342</v>
      </c>
      <c r="B8" s="164" t="s">
        <v>1044</v>
      </c>
      <c r="C8" s="165" t="s">
        <v>1054</v>
      </c>
      <c r="D8" s="165" t="s">
        <v>1045</v>
      </c>
      <c r="E8" s="165" t="s">
        <v>1046</v>
      </c>
      <c r="F8" s="165" t="s">
        <v>1055</v>
      </c>
    </row>
    <row r="9" spans="1:6" ht="15.75" x14ac:dyDescent="0.25">
      <c r="A9" s="164" t="s">
        <v>349</v>
      </c>
      <c r="B9" s="166" t="s">
        <v>1047</v>
      </c>
      <c r="C9" s="164">
        <v>0</v>
      </c>
      <c r="D9" s="164">
        <v>0</v>
      </c>
      <c r="E9" s="164">
        <v>0</v>
      </c>
      <c r="F9" s="164">
        <v>0</v>
      </c>
    </row>
    <row r="10" spans="1:6" ht="15.75" x14ac:dyDescent="0.25">
      <c r="A10" s="164" t="s">
        <v>350</v>
      </c>
      <c r="B10" s="166" t="s">
        <v>1048</v>
      </c>
      <c r="C10" s="164">
        <v>0</v>
      </c>
      <c r="D10" s="164">
        <v>0</v>
      </c>
      <c r="E10" s="164">
        <v>0</v>
      </c>
      <c r="F10" s="164">
        <v>0</v>
      </c>
    </row>
    <row r="11" spans="1:6" ht="15.75" x14ac:dyDescent="0.25">
      <c r="A11" s="164" t="s">
        <v>351</v>
      </c>
      <c r="B11" s="166" t="s">
        <v>1049</v>
      </c>
      <c r="C11" s="164">
        <v>0</v>
      </c>
      <c r="D11" s="164">
        <v>0</v>
      </c>
      <c r="E11" s="164">
        <v>0</v>
      </c>
      <c r="F11" s="164">
        <v>0</v>
      </c>
    </row>
    <row r="12" spans="1:6" ht="47.25" x14ac:dyDescent="0.25">
      <c r="A12" s="164" t="s">
        <v>352</v>
      </c>
      <c r="B12" s="167" t="s">
        <v>1050</v>
      </c>
      <c r="C12" s="164">
        <v>0</v>
      </c>
      <c r="D12" s="164">
        <v>0</v>
      </c>
      <c r="E12" s="164">
        <v>0</v>
      </c>
      <c r="F12" s="164">
        <v>0</v>
      </c>
    </row>
    <row r="13" spans="1:6" ht="15.75" x14ac:dyDescent="0.25">
      <c r="A13" s="168" t="s">
        <v>342</v>
      </c>
      <c r="B13" s="169" t="s">
        <v>1051</v>
      </c>
      <c r="C13" s="164">
        <f>C12</f>
        <v>0</v>
      </c>
      <c r="D13" s="164">
        <f t="shared" ref="D13:E13" si="0">D12</f>
        <v>0</v>
      </c>
      <c r="E13" s="164">
        <f t="shared" si="0"/>
        <v>0</v>
      </c>
      <c r="F13" s="164">
        <v>0</v>
      </c>
    </row>
    <row r="14" spans="1:6" ht="15.75" x14ac:dyDescent="0.25">
      <c r="A14" s="159"/>
      <c r="B14" s="160"/>
      <c r="C14" s="161"/>
      <c r="D14" s="161"/>
      <c r="E14" s="161"/>
      <c r="F14" s="162"/>
    </row>
    <row r="15" spans="1:6" ht="15.75" x14ac:dyDescent="0.25">
      <c r="A15" s="216" t="s">
        <v>1052</v>
      </c>
      <c r="B15" s="216"/>
      <c r="C15" s="216"/>
      <c r="D15" s="216"/>
      <c r="E15" s="216"/>
      <c r="F15" s="216"/>
    </row>
    <row r="16" spans="1:6" ht="15.75" x14ac:dyDescent="0.25">
      <c r="A16" s="216" t="s">
        <v>1053</v>
      </c>
      <c r="B16" s="216"/>
      <c r="C16" s="216"/>
      <c r="D16" s="216"/>
      <c r="E16" s="216"/>
      <c r="F16" s="216"/>
    </row>
  </sheetData>
  <mergeCells count="5">
    <mergeCell ref="A5:F5"/>
    <mergeCell ref="A6:F6"/>
    <mergeCell ref="A15:F15"/>
    <mergeCell ref="A16:F16"/>
    <mergeCell ref="E1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УФ</cp:lastModifiedBy>
  <cp:lastPrinted>2023-03-13T13:35:27Z</cp:lastPrinted>
  <dcterms:created xsi:type="dcterms:W3CDTF">2009-02-11T10:05:52Z</dcterms:created>
  <dcterms:modified xsi:type="dcterms:W3CDTF">2023-11-28T07:30:29Z</dcterms:modified>
</cp:coreProperties>
</file>